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AVJETOVANJE I PRORAČUN\Općina Gornja Stubica\Općina Gornja Stubica\Proračun\"/>
    </mc:Choice>
  </mc:AlternateContent>
  <xr:revisionPtr revIDLastSave="0" documentId="13_ncr:1_{B28685F2-9E5F-4C7B-969D-F7EBF1A7B0C9}" xr6:coauthVersionLast="47" xr6:coauthVersionMax="47" xr10:uidLastSave="{00000000-0000-0000-0000-000000000000}"/>
  <bookViews>
    <workbookView xWindow="-120" yWindow="-120" windowWidth="29040" windowHeight="15720" xr2:uid="{8D0A27F8-B86E-4802-B6F3-E9DF9E470695}"/>
  </bookViews>
  <sheets>
    <sheet name="Izvješće o izvršenju Progra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8" i="1"/>
  <c r="H37" i="1"/>
  <c r="H36" i="1"/>
  <c r="H35" i="1"/>
  <c r="F203" i="1"/>
  <c r="F170" i="1"/>
  <c r="H121" i="1"/>
  <c r="H107" i="1"/>
  <c r="H42" i="1" l="1"/>
  <c r="H83" i="1"/>
  <c r="F250" i="1" s="1"/>
  <c r="G41" i="1" l="1"/>
  <c r="G40" i="1"/>
  <c r="G39" i="1"/>
  <c r="G38" i="1"/>
  <c r="G37" i="1"/>
  <c r="G36" i="1"/>
  <c r="G35" i="1"/>
  <c r="E248" i="1"/>
  <c r="D248" i="1"/>
  <c r="C248" i="1"/>
  <c r="E242" i="1"/>
  <c r="E203" i="1"/>
  <c r="E228" i="1"/>
  <c r="C228" i="1"/>
  <c r="E236" i="1"/>
  <c r="E170" i="1"/>
  <c r="E139" i="1"/>
  <c r="D139" i="1"/>
  <c r="C139" i="1"/>
  <c r="F83" i="1"/>
  <c r="D209" i="1"/>
  <c r="C41" i="1"/>
  <c r="C40" i="1"/>
  <c r="C39" i="1"/>
  <c r="C38" i="1"/>
  <c r="C37" i="1"/>
  <c r="D236" i="1"/>
  <c r="C236" i="1"/>
  <c r="D228" i="1"/>
  <c r="D203" i="1"/>
  <c r="C203" i="1"/>
  <c r="C193" i="1"/>
  <c r="C186" i="1"/>
  <c r="D177" i="1"/>
  <c r="C177" i="1"/>
  <c r="D170" i="1"/>
  <c r="C170" i="1"/>
  <c r="D155" i="1"/>
  <c r="C155" i="1"/>
  <c r="D149" i="1"/>
  <c r="C149" i="1"/>
  <c r="C115" i="1"/>
  <c r="C107" i="1"/>
  <c r="G42" i="1" l="1"/>
  <c r="C42" i="1"/>
  <c r="C83" i="1"/>
</calcChain>
</file>

<file path=xl/sharedStrings.xml><?xml version="1.0" encoding="utf-8"?>
<sst xmlns="http://schemas.openxmlformats.org/spreadsheetml/2006/main" count="501" uniqueCount="262">
  <si>
    <t>KRAPINSKO-ZAGORSKA ŽUPANIJA</t>
  </si>
  <si>
    <t>Članak 1.</t>
  </si>
  <si>
    <t>- nerazvrstane ceste</t>
  </si>
  <si>
    <t>- javne prometne površine na kojima nije dopušten promet motornih vozila</t>
  </si>
  <si>
    <t>- javna parkirališta</t>
  </si>
  <si>
    <t>- javne zelene površine</t>
  </si>
  <si>
    <t>- groblja i krematoriji na grobljima</t>
  </si>
  <si>
    <t>- građevine namijenjene obavljanju javnog prijevoza</t>
  </si>
  <si>
    <t>Članak 2.</t>
  </si>
  <si>
    <t>Programom građenja komunalne infrastrukture određuju se:</t>
  </si>
  <si>
    <t xml:space="preserve">1. </t>
  </si>
  <si>
    <t>građevine komunalne infrastrukture koje će se graditi radi uređenja neuređenih dijelova građevinskog područja</t>
  </si>
  <si>
    <t>2.</t>
  </si>
  <si>
    <t>građevine komunalne infrastrukture koje će se graditi u uređenim dijelovima građevinskog područja</t>
  </si>
  <si>
    <t>3.</t>
  </si>
  <si>
    <t>građevine komunalne infrastrukture koje će se graditi izvan građevinskog područja</t>
  </si>
  <si>
    <t>4.</t>
  </si>
  <si>
    <t>postojeće građevine komunalne infrastrukture koje će se rekonstruirati i način rekonstrukcije</t>
  </si>
  <si>
    <t>5.</t>
  </si>
  <si>
    <t>građevine komunalne infrastrukture koje će se uklanjati</t>
  </si>
  <si>
    <t>Članak 3.</t>
  </si>
  <si>
    <t>IZVORI FINANCIRANJA</t>
  </si>
  <si>
    <t>Ukupno</t>
  </si>
  <si>
    <t>Članak 4.</t>
  </si>
  <si>
    <t>1. NERAZVRSTANE CESTE</t>
  </si>
  <si>
    <t>UKUPNO</t>
  </si>
  <si>
    <t>Izvori financiranja:</t>
  </si>
  <si>
    <t>Članak 5.</t>
  </si>
  <si>
    <t xml:space="preserve">          OPĆINSKO VIJEĆE</t>
  </si>
  <si>
    <t>Naziv ceste</t>
  </si>
  <si>
    <t>Građenje reciklažnog dvorišta</t>
  </si>
  <si>
    <t>Projektna dokumentacija</t>
  </si>
  <si>
    <t>Izgradnja i opremanje dječjeg igrališta u Modrovcu</t>
  </si>
  <si>
    <t>Izgradnja i opremanje dječjeg igrališta u Svetom Mateju</t>
  </si>
  <si>
    <t>Redni broj:</t>
  </si>
  <si>
    <t>1.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</si>
  <si>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</si>
  <si>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</si>
  <si>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</si>
  <si>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</si>
  <si>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</si>
  <si>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</si>
  <si>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</si>
  <si>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</si>
  <si>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</si>
  <si>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</si>
  <si>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52-ostale pomoći</t>
  </si>
  <si>
    <t>Redni broj</t>
  </si>
  <si>
    <t xml:space="preserve">Naziv </t>
  </si>
  <si>
    <t>11- opći prihodi i primici</t>
  </si>
  <si>
    <t>Izvori financiranja</t>
  </si>
  <si>
    <t>IF 52-ostale pomoći</t>
  </si>
  <si>
    <t>2. JAVNE POVRŠINE</t>
  </si>
  <si>
    <t>IF 11-opći prihodi i primici</t>
  </si>
  <si>
    <t>IF 52- ostale pomoći</t>
  </si>
  <si>
    <t>IF 81- namjenski primici od zaduživanja</t>
  </si>
  <si>
    <t>Radovi, usluga, materijal</t>
  </si>
  <si>
    <t>IF 11- opći prihodi i primici</t>
  </si>
  <si>
    <t>Unutarnje i vanjsko opremanje Spomen hiže Rudolfa Perešina</t>
  </si>
  <si>
    <t>Izgradnja i rekonstrukcija- dogradnja ŠRC-a</t>
  </si>
  <si>
    <t>Stručni nadzor i ostale intelektualne usluge</t>
  </si>
  <si>
    <t>Stručni nadzor radova</t>
  </si>
  <si>
    <t xml:space="preserve">SVEUKUPNO: </t>
  </si>
  <si>
    <r>
      <t xml:space="preserve">       </t>
    </r>
    <r>
      <rPr>
        <b/>
        <sz val="11"/>
        <rFont val="Times New Roman"/>
        <family val="1"/>
        <charset val="238"/>
      </rPr>
      <t>OPĆINA GORNJA STUBICA</t>
    </r>
  </si>
  <si>
    <r>
      <t xml:space="preserve">        </t>
    </r>
    <r>
      <rPr>
        <b/>
        <sz val="11"/>
        <rFont val="Times New Roman"/>
        <family val="1"/>
        <charset val="238"/>
      </rPr>
      <t>REPUBLIKA HRVATSKA</t>
    </r>
  </si>
  <si>
    <t>Stručni nadzor nad gradnjom i opremanjem dječjeg igrališta u Svetom Mateju</t>
  </si>
  <si>
    <t>Projektna dokumentacija za dječje igralište u Modrovcu</t>
  </si>
  <si>
    <t>Stručni nadzor nad gradnjom i opremanjem dječjeg igrališta u Modrovcu</t>
  </si>
  <si>
    <t>Projektna dokumentacija za dječje igralište nasuprot Općine</t>
  </si>
  <si>
    <t>Izgradnja i opremanje dječjeg igrališta nasuprot Općine</t>
  </si>
  <si>
    <t>Stručni nadzor nad gradnjom i opremanjem dječjeg igrališta nasuprot Općine</t>
  </si>
  <si>
    <t>NC 2-079 Kondresi</t>
  </si>
  <si>
    <t>NC 1-065 Labaši- Koščevići</t>
  </si>
  <si>
    <t>NC 1-033 Muzej-Ciglenečki, Odvojak Lisak</t>
  </si>
  <si>
    <t>NC 2-041 Vrčaki</t>
  </si>
  <si>
    <t>NC 2-050 Odvojak Brezanska</t>
  </si>
  <si>
    <t>16.</t>
  </si>
  <si>
    <t>81- namjenski primici od zaduživanja</t>
  </si>
  <si>
    <t>Dogradnja i rekonstrukcija</t>
  </si>
  <si>
    <t>Stručni nadzor</t>
  </si>
  <si>
    <t>Usluge konzultanta</t>
  </si>
  <si>
    <t>1.867.280,00</t>
  </si>
  <si>
    <t>33.180,00</t>
  </si>
  <si>
    <t>Projektantski nadzor radova</t>
  </si>
  <si>
    <t>Usluge konzultanata</t>
  </si>
  <si>
    <t>Ovim Programom određuje se građenje komunalne infrastrukture na području Općine Gornja Stubica za 2025. godinu, za slijedeće namjene:</t>
  </si>
  <si>
    <t>PLAN 2025.- EUR</t>
  </si>
  <si>
    <t>PLAN 2025.</t>
  </si>
  <si>
    <t>K101201- Izgradnja i asfaltiranje nerazvrstanih cesta i klizišta</t>
  </si>
  <si>
    <r>
      <t>NC 4-080 Šokot dužina cca 200 m</t>
    </r>
    <r>
      <rPr>
        <sz val="11"/>
        <rFont val="Calibri"/>
        <family val="2"/>
        <charset val="238"/>
      </rPr>
      <t>´</t>
    </r>
    <r>
      <rPr>
        <sz val="11"/>
        <rFont val="Times New Roman"/>
        <family val="1"/>
        <charset val="238"/>
      </rPr>
      <t>, širina 3m</t>
    </r>
  </si>
  <si>
    <t>NC 2-072 Samci- Klanjčići/ Samci L-112m x 2,7 m</t>
  </si>
  <si>
    <t>NC 1-044 Salari- Stakori/ Samci L-35 m x 2,7 m</t>
  </si>
  <si>
    <t>Odvojak Klanjčić-Emil/ Samci L-62m x 2,7</t>
  </si>
  <si>
    <t>Dio NC 3-043 Pušci/ Slani Potok L-75 m x 2,7 m</t>
  </si>
  <si>
    <t>NC 2-109 Odvojak Paklji- Kontenti/ Volavec L-87 x 2,7 m</t>
  </si>
  <si>
    <t>Dio NC 1-030 Odvojak Vinterovec- Modrovec/ Vinterovec L-25m x 2,7 m</t>
  </si>
  <si>
    <t>Dio NC 1-016 Kureni/ Šagudovec L-150 m x 2,7 m</t>
  </si>
  <si>
    <t>Dio NC 2-099 Sekirevo selo- Karivaroš- Sveti Matej L-155 m x 2,7 m</t>
  </si>
  <si>
    <t xml:space="preserve">NC 2-107 Odvojak Čupar- Vinterovec/ Vinterovec L- 77 m x 3 m </t>
  </si>
  <si>
    <t>NC 2-066 Bijeli put- Dubovec L-315,90 m x 3 m</t>
  </si>
  <si>
    <t>NC 1-003 Hreni- Salari- Pršnjaki/ Dubovec L-770 m x 2,7 m</t>
  </si>
  <si>
    <t>Dio NC 2-070 Zebci/ Jakšinec L-155 m x 2,7 m</t>
  </si>
  <si>
    <t>Stručni nadzor asfaltiranja nerazvrstanih cesta</t>
  </si>
  <si>
    <t>Projektni nadzor asfaltiranja nerazvrstanih cesta</t>
  </si>
  <si>
    <t>Projektiranje mosta između Brezja i Hižakovca</t>
  </si>
  <si>
    <t>17.</t>
  </si>
  <si>
    <t>Projektna dokumentacija- sanacija klizišta NC 1-004 Sovići- Crkva- Bosaki</t>
  </si>
  <si>
    <t>18.</t>
  </si>
  <si>
    <t>Sanacija klizišta NC 1-004 Sovići- Crkva- Bosaki</t>
  </si>
  <si>
    <t>19.</t>
  </si>
  <si>
    <t>Stručni nadzor radova- sanacija klizišta NC 1-004 Sovići- Crkva- Bosaki</t>
  </si>
  <si>
    <t>20.</t>
  </si>
  <si>
    <t>Projektna dokumentacija- sanacija klizišta Pošteki</t>
  </si>
  <si>
    <t>21.</t>
  </si>
  <si>
    <t>Sanacija klizišta Pošteki</t>
  </si>
  <si>
    <t>Stručni nadzor radova- sanacija klizišta Pošteki</t>
  </si>
  <si>
    <t>52- ostale pomoći</t>
  </si>
  <si>
    <t>341.430,00</t>
  </si>
  <si>
    <t>K101202- Sanacija i modernizacija nerazvrstanih cesta- sredstva HBOR-a</t>
  </si>
  <si>
    <t>Geodetske izmjere i upis u zemljišne knjige NC 1-048 Lovačka ulica</t>
  </si>
  <si>
    <t>Geodetske izmjere i upis u zemljišne knjige NC 3-048 Kontenti- Paklji</t>
  </si>
  <si>
    <t>Izgradnja pješačkog pločnika i oborinske kanalizacije sa rekonstrukcijom nerazvrstane prometnice NC 1-023 Ulica Tituša Brezovačkog, NC 1-025 Brezje, NC 4-068 Brezje pod Lipom</t>
  </si>
  <si>
    <t>Stručni nadzor- izgradnja pješačkog pločnika i oborinske kanalizacije sa rekonstrukcijom nerazvrstane prometnice NC 1-023 Ulica Tituša Brezovačkog, NC 1-025 Brezje, NC 4-068 Brezje pod Lipom</t>
  </si>
  <si>
    <t>Izmjena glavnog projekta gradnje nogostupa s oborinskom odvodnjom te uređenje kolnika u ulici Tituša Brezovačkog NC 1-023, NC 1-025 Brezje, NC 4-068 Brezje pod Lipom</t>
  </si>
  <si>
    <t>Projektni nadzor radova- izgradnja pješačkog pločnika i oborinske kanalizacije sa rekonstrukcijom nerazvrstane prometnice NC 1-023 Ulica Tituša Brezovačkog, NC 1-025 Brezje, NC 4-068 Brezje pod Lipom</t>
  </si>
  <si>
    <t>NC 1-067 Industrijska cesta (dio ceste)</t>
  </si>
  <si>
    <t>Stručni nadzor- Industrijska cesta NC 1-067</t>
  </si>
  <si>
    <t>NC 1-013/1 Pižiri-Labaši</t>
  </si>
  <si>
    <t>Stručni nadzor radova- asfaltiranje nerazvrstanih cesta</t>
  </si>
  <si>
    <t>K101203- Rekonstrukcija Ceste Sekirevo selo-Karivaroš-Sveti Matej: NC 2-099</t>
  </si>
  <si>
    <t>Sanacija ceste Sekirevo selo- Karivaroš- Sveti Matej NC 2-099</t>
  </si>
  <si>
    <t>K 101204- Izgradnja i opremanje dječjih igrališta</t>
  </si>
  <si>
    <t>Projektna dokumentacija za dječje igralište u Gusakovcu</t>
  </si>
  <si>
    <t>Izgradnja i opremanje dječjeg igrališta u Gusakovcu</t>
  </si>
  <si>
    <t>Stručni nadzor nad gradnjom i opremanjem dječjeg igrališta u Gusakovcu</t>
  </si>
  <si>
    <t>IF 520- pomoć iz državnog proračuna</t>
  </si>
  <si>
    <t>IF 71- prihodi od prodaje nefinancijske imovine</t>
  </si>
  <si>
    <t>K101205-Izgradnja komunalne infrastrukture u poslovnoj zoni Gornja Stubica</t>
  </si>
  <si>
    <t>Izrada glavnog projekta komunalne infrastrukture</t>
  </si>
  <si>
    <t>Radovi na komunalnoj infrastrukturi u poslovnoj zoni</t>
  </si>
  <si>
    <t>Stručni nadzor radova na komunalnoj infrastrukturi u poslovnoj zoni</t>
  </si>
  <si>
    <t>3. JAVNA PARKIRALIŠTA</t>
  </si>
  <si>
    <t>K101212 Izgradnja parkirališta- Trg svetog Jurja uz ŽC 2224</t>
  </si>
  <si>
    <t>Izrada projektne dokumentacije</t>
  </si>
  <si>
    <t>K101206- Građenje spomen hiže Rudolfa Perešina</t>
  </si>
  <si>
    <t>Glavni projekt izgradnje parkirališta za potrebe Spomen hiže Rudolfa Perešina</t>
  </si>
  <si>
    <t>Rekonstrukcija, proširenje i asfaltiranje NC 1-042 Levaki-Perešini</t>
  </si>
  <si>
    <t>Stručni nadzor nad rekonstrukcijom, proširenjem i asfaltiranjem NC 1-042 Levaki- Perešini</t>
  </si>
  <si>
    <t xml:space="preserve">Stručni nadzor nad radovima- unutarnje i vanjsko opremanje </t>
  </si>
  <si>
    <t>Video-nadzor za Spomen hižu R. Perešin</t>
  </si>
  <si>
    <t>Usluge konzultanata Spomen hiža</t>
  </si>
  <si>
    <t>K101207- Izgradnja i rekonstrukcija- dogradnja ŠRC-a</t>
  </si>
  <si>
    <t>Izrada idejnog i glavnog projekta- ŠRC po fazama</t>
  </si>
  <si>
    <t>K101208-Dogradnja i rekonstrukcija društvenog doma Tepčina</t>
  </si>
  <si>
    <t>Izrada parcelacijskog elaborata za dom Tepčina</t>
  </si>
  <si>
    <t>IF 52- pomoći</t>
  </si>
  <si>
    <t>K101209- Rekonstrukcija društvenog doma Modrovec</t>
  </si>
  <si>
    <t>Rekonstrukcija društvenog doma Modrovec</t>
  </si>
  <si>
    <t>Stručni nadzor rekonstrukcije društvenog doma Modrovec</t>
  </si>
  <si>
    <t>K101210- Građenje reciklažnog dvorišta</t>
  </si>
  <si>
    <t>Informiranje i vidljivost projekta</t>
  </si>
  <si>
    <t>Stručni nadzor- reciklažno dvorište</t>
  </si>
  <si>
    <t>Projektantski nadzor- reciklažno dvorište</t>
  </si>
  <si>
    <t>Oprema za reciklažno dvorište</t>
  </si>
  <si>
    <t>IF 89-višak prihoda poslovanja izvor financiranja 81</t>
  </si>
  <si>
    <t>Izrada projektne dokumentacije za gradnju javne rasvjete</t>
  </si>
  <si>
    <t>Modernizacija javne rasvjete</t>
  </si>
  <si>
    <t>Stručni nadzor modernizacije javne rasvjete</t>
  </si>
  <si>
    <t>K101213- Građenje i modernizacija javne rasvjete</t>
  </si>
  <si>
    <t>K101214- Sufinanciranje izgradnje sportske dvorane</t>
  </si>
  <si>
    <t>Sufinanciranje radova na izgradnji sportske dvorane</t>
  </si>
  <si>
    <t>Stručni nadzor sufinanciranja izgradnje sportske dvorane</t>
  </si>
  <si>
    <t xml:space="preserve">IF 81- namjenski primici </t>
  </si>
  <si>
    <t>IF 89- višak prihoda poslovanja</t>
  </si>
  <si>
    <t>K101218- Građenje doma za starije i nemoćne osobe</t>
  </si>
  <si>
    <t>Izrada idejnog projekta za gradnju doma za starije i nemoćne osobe</t>
  </si>
  <si>
    <t>Usluga</t>
  </si>
  <si>
    <t>K101219- Izrada spomenika Rudolfu Perešinu</t>
  </si>
  <si>
    <t>Izrada spomenika Rudolfu Perešinu</t>
  </si>
  <si>
    <t>I. IZMJENE I DOPUNE PLANA ZA 2025.-EUR</t>
  </si>
  <si>
    <t>I. IZMJENE I DOPUNE PLANA ZA 2025. -EUR</t>
  </si>
  <si>
    <t>NC 2-034 odvojak Kukasi L=199,6 m, š=3</t>
  </si>
  <si>
    <t>Dio NC 2-099 Sekirevo selo- Karivaroš- Sveti Matej L-200 m x 2,7 m</t>
  </si>
  <si>
    <t>Dio NC 2-099 Sekirevo selo- Karivaroš- Sveti Matej L-190 m x 2,7 m</t>
  </si>
  <si>
    <t>22.</t>
  </si>
  <si>
    <t>23.</t>
  </si>
  <si>
    <t>24.</t>
  </si>
  <si>
    <t>25.</t>
  </si>
  <si>
    <t>26.</t>
  </si>
  <si>
    <t>Sanacija NC 1-036 Novini</t>
  </si>
  <si>
    <t>27.</t>
  </si>
  <si>
    <t>Stručni nadzor sanacije NC 1-036 Novini</t>
  </si>
  <si>
    <t>28.</t>
  </si>
  <si>
    <t>29.</t>
  </si>
  <si>
    <t>30.</t>
  </si>
  <si>
    <t>Izmjena i dopuna tehničke dokumentacije za ishođenje građevinske dozvole- NC 1-005 klizište Dubovec- Jakopovići</t>
  </si>
  <si>
    <t>Izmjena i dopuna tehničke dokumentacije za ishođenje građevinske dozvole- NC 2-033 klizište Zagrebačka ulica- groblje</t>
  </si>
  <si>
    <t>31.</t>
  </si>
  <si>
    <t>Izmjena i dopuna tehničke dokumentacije za ishođenje građevinske dozvole- NC 2-096 klizište Kirini- Sveti Matej</t>
  </si>
  <si>
    <t>Sanacija mosta preko potoka Pinja na NC 2-008/1 Salari- Jakopovići</t>
  </si>
  <si>
    <t>32.</t>
  </si>
  <si>
    <t>33.</t>
  </si>
  <si>
    <t>Projektno tehnička dokumentacija- klizište Sovići- Crkva- Dubovec uz mjesno groblje Dubovec NC 1004</t>
  </si>
  <si>
    <t>Projektno tehnička dokumentacija- Levaki- Perešini u naselju Jakšinec NC 1-042 uz kč.br. 3231/1 k.o. Slani Potok</t>
  </si>
  <si>
    <t>34.</t>
  </si>
  <si>
    <t>Izrada projektne dokumentacije Volavečke ceste</t>
  </si>
  <si>
    <t>35.</t>
  </si>
  <si>
    <t>Projektiranje NC na području Općine</t>
  </si>
  <si>
    <t>2.503,00</t>
  </si>
  <si>
    <t>605.000,00</t>
  </si>
  <si>
    <t>25.000,00</t>
  </si>
  <si>
    <t>4.000,00</t>
  </si>
  <si>
    <t>12.000,00</t>
  </si>
  <si>
    <t>134.000,00</t>
  </si>
  <si>
    <t>6.000,00</t>
  </si>
  <si>
    <t>27.000,00</t>
  </si>
  <si>
    <t>1.933.640,00</t>
  </si>
  <si>
    <t>Izrada projektne dokumentacije za dječje igralište u Slanom Potoku</t>
  </si>
  <si>
    <t>Uređenje ostalih igrališta</t>
  </si>
  <si>
    <t>Projektni nadzor- Spomen hiža R. Perešin</t>
  </si>
  <si>
    <t>Priključak- Spomen hiža R. Perešin</t>
  </si>
  <si>
    <t>Građenje javne rasvjete na području Općine</t>
  </si>
  <si>
    <t>Stručni nadzor građenja javne rasvjete na području Općine</t>
  </si>
  <si>
    <t>K101215- Rekonstrukcija mrtvačnice</t>
  </si>
  <si>
    <t>Izmjena glavnog projekta rekonstrukcije mrtvačnice u Gornjoj Stubici</t>
  </si>
  <si>
    <t>K101222- Proširenje dječjeg vrtića Jurek</t>
  </si>
  <si>
    <t>Kupnja zemljišta za proširenje DV Jurek</t>
  </si>
  <si>
    <t>Projektno tehnička dokumentacija za proširenje dječjeg vrtića Jurek</t>
  </si>
  <si>
    <t>IF 71-prihodi od prodaje nefinancijske imovine</t>
  </si>
  <si>
    <t>K101221- Izgradnja pješačkih staza</t>
  </si>
  <si>
    <t>Izgradnja staze na Trgu sv. Jurja za potrebe uspostave pješačkih prijelaza</t>
  </si>
  <si>
    <t>Stručni nadzor- izgradnja staza na Trgu sv. Jurja</t>
  </si>
  <si>
    <t>IF 43- ostali prihodi za posebne namjene</t>
  </si>
  <si>
    <t>K101220- Modernizacija NC 1-038 Mucaki- Hreni u Slanom Potoku</t>
  </si>
  <si>
    <t>Modernizacija NC 1-038 Mucaki- Hreni</t>
  </si>
  <si>
    <t>44.926,00</t>
  </si>
  <si>
    <t xml:space="preserve">2.000,00 </t>
  </si>
  <si>
    <t>46.926,00</t>
  </si>
  <si>
    <t>23.365,00</t>
  </si>
  <si>
    <t>11.936,00</t>
  </si>
  <si>
    <t>39.305,00</t>
  </si>
  <si>
    <t>9.816,00</t>
  </si>
  <si>
    <t>77.701,00</t>
  </si>
  <si>
    <t>78.877,00</t>
  </si>
  <si>
    <t>1.059.005,00</t>
  </si>
  <si>
    <t>11-opći prihodi i primici</t>
  </si>
  <si>
    <t>7.667.936,00</t>
  </si>
  <si>
    <t>IZVJEŠĆE O IZVRŠENJU PROGRAMA</t>
  </si>
  <si>
    <t>GRAĐENJA KOMUNALNE INFRASTRUKTURE</t>
  </si>
  <si>
    <t>ZA RAZDOBLJE OD 01.01.2025. DO 30.06.2025.</t>
  </si>
  <si>
    <t>U Proračunu Općine Gornja Stubica za razdoblje od 01.01.2025. do 30.06.2025. godine utrošena su sredstva kroz Program građenja komunalne infrastrukture u iznosu:</t>
  </si>
  <si>
    <t>IZVRŠENJE 1.-6.2025.</t>
  </si>
  <si>
    <t>Građenje komunalne infrastrukture za namjene iz točke I. ovog Programa, za razdoblje od 01.01.2025. do 30.06.2025. godine izvršeno je kako slijedi:</t>
  </si>
  <si>
    <t>Mario Poštek, dipl.oec.</t>
  </si>
  <si>
    <t>Polugodišnje izvršenje Programa građenja komunalne infrastrukture za 2025. godinu objavit će se u "Službenom glasniku Krapinsko-zagorske županije" i na mrežnim stranicama Općine Gornja Stubica.</t>
  </si>
  <si>
    <t>11-ostale pomoći</t>
  </si>
  <si>
    <t>KLASA: 400-01/25-01/005</t>
  </si>
  <si>
    <t>Na temelju članka 71. stavka 1. Zakona o komunalnom gospodarstvu (Narodne novine, broj 68/18, 110/18 i 32/20 i 145/24), te članka 29. Statuta Općine Gornja Stubica</t>
  </si>
  <si>
    <t>PREDSJEDNIK OPĆINSKOG VIJEĆA</t>
  </si>
  <si>
    <t>URBROJ: 2140-12-01-25-6</t>
  </si>
  <si>
    <t>Gornja Stubica, 30. rujna 2025. godine</t>
  </si>
  <si>
    <t>(Službeni glasnik Krapinsko-zagorske županije, broj: 28/18., 06/20. i 11/21.), Općinsko vijeće Općine Gornja Stubica na svojoj 3. sjednici održanoj dana 30. rujna 2025. godine, usvojilo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</si>
</sst>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49" fontId="2" fillId="0" borderId="0" xfId="0" applyNumberFormat="1" applyFont="1"/>
    <xf numFmtId="4" fontId="2" fillId="0" borderId="0" xfId="0" applyNumberFormat="1" applyFont="1"/>
    <xf numFmtId="0" fontId="2" fillId="0" borderId="1" xfId="0" applyFont="1" applyBorder="1"/>
    <xf numFmtId="0" fontId="3" fillId="0" borderId="0" xfId="0" applyFont="1" applyAlignment="1">
      <alignment wrapText="1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/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 vertical="center"/>
    </xf>
    <xf numFmtId="49" fontId="3" fillId="3" borderId="0" xfId="0" applyNumberFormat="1" applyFont="1" applyFill="1"/>
    <xf numFmtId="0" fontId="3" fillId="3" borderId="1" xfId="0" applyFont="1" applyFill="1" applyBorder="1"/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/>
    </xf>
    <xf numFmtId="4" fontId="2" fillId="0" borderId="0" xfId="0" applyNumberFormat="1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justify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9" fontId="2" fillId="2" borderId="13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/>
    </xf>
    <xf numFmtId="0" fontId="2" fillId="0" borderId="4" xfId="0" applyFont="1" applyBorder="1" applyAlignment="1">
      <alignment horizontal="justify"/>
    </xf>
    <xf numFmtId="0" fontId="2" fillId="2" borderId="0" xfId="0" applyFont="1" applyFill="1"/>
    <xf numFmtId="0" fontId="2" fillId="2" borderId="1" xfId="0" applyFont="1" applyFill="1" applyBorder="1" applyAlignment="1">
      <alignment horizontal="left"/>
    </xf>
    <xf numFmtId="4" fontId="2" fillId="0" borderId="1" xfId="0" applyNumberFormat="1" applyFont="1" applyBorder="1"/>
    <xf numFmtId="4" fontId="3" fillId="3" borderId="1" xfId="0" applyNumberFormat="1" applyFont="1" applyFill="1" applyBorder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4" fontId="3" fillId="3" borderId="0" xfId="0" applyNumberFormat="1" applyFont="1" applyFill="1"/>
    <xf numFmtId="49" fontId="2" fillId="3" borderId="0" xfId="0" applyNumberFormat="1" applyFont="1" applyFill="1"/>
    <xf numFmtId="4" fontId="7" fillId="3" borderId="0" xfId="0" applyNumberFormat="1" applyFont="1" applyFill="1" applyAlignment="1">
      <alignment horizontal="right"/>
    </xf>
    <xf numFmtId="0" fontId="3" fillId="3" borderId="1" xfId="0" applyFont="1" applyFill="1" applyBorder="1" applyAlignment="1">
      <alignment wrapText="1"/>
    </xf>
    <xf numFmtId="2" fontId="2" fillId="0" borderId="1" xfId="0" applyNumberFormat="1" applyFont="1" applyBorder="1"/>
    <xf numFmtId="2" fontId="2" fillId="0" borderId="0" xfId="0" applyNumberFormat="1" applyFont="1"/>
    <xf numFmtId="0" fontId="2" fillId="2" borderId="4" xfId="0" applyFont="1" applyFill="1" applyBorder="1" applyAlignment="1">
      <alignment horizontal="justify"/>
    </xf>
    <xf numFmtId="4" fontId="2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7" fillId="3" borderId="0" xfId="0" applyNumberFormat="1" applyFont="1" applyFill="1"/>
    <xf numFmtId="0" fontId="3" fillId="3" borderId="0" xfId="0" applyFont="1" applyFill="1"/>
    <xf numFmtId="4" fontId="3" fillId="3" borderId="0" xfId="0" applyNumberFormat="1" applyFont="1" applyFill="1" applyAlignment="1">
      <alignment horizontal="right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2" fontId="3" fillId="3" borderId="1" xfId="0" applyNumberFormat="1" applyFont="1" applyFill="1" applyBorder="1"/>
    <xf numFmtId="2" fontId="2" fillId="2" borderId="0" xfId="0" applyNumberFormat="1" applyFont="1" applyFill="1"/>
    <xf numFmtId="4" fontId="2" fillId="0" borderId="4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4" fontId="2" fillId="2" borderId="1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vertic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4" xfId="0" applyFont="1" applyBorder="1" applyAlignment="1">
      <alignment horizontal="right"/>
    </xf>
    <xf numFmtId="0" fontId="3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center"/>
    </xf>
    <xf numFmtId="164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right"/>
    </xf>
    <xf numFmtId="4" fontId="3" fillId="3" borderId="2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</cellXfs>
  <cellStyles count="2">
    <cellStyle name="Normalno" xfId="0" builtinId="0"/>
    <cellStyle name="Zarez 2" xfId="1" xr:uid="{BB224C35-768C-4312-B958-DD56773B49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42EC2AA-9902-4C5F-A60D-44B4F028537F}"/>
            </a:ext>
          </a:extLst>
        </xdr:cNvPr>
        <xdr:cNvSpPr>
          <a:spLocks noChangeArrowheads="1"/>
        </xdr:cNvSpPr>
      </xdr:nvSpPr>
      <xdr:spPr bwMode="auto">
        <a:xfrm>
          <a:off x="600075" y="2152650"/>
          <a:ext cx="2400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r-HR"/>
        </a:p>
      </xdr:txBody>
    </xdr:sp>
    <xdr:clientData/>
  </xdr:twoCellAnchor>
  <xdr:twoCellAnchor>
    <xdr:from>
      <xdr:col>0</xdr:col>
      <xdr:colOff>131445</xdr:colOff>
      <xdr:row>11</xdr:row>
      <xdr:rowOff>182880</xdr:rowOff>
    </xdr:from>
    <xdr:to>
      <xdr:col>8</xdr:col>
      <xdr:colOff>160020</xdr:colOff>
      <xdr:row>11</xdr:row>
      <xdr:rowOff>182880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9325716-A08D-4AB4-8BC3-CD62C930F632}"/>
            </a:ext>
          </a:extLst>
        </xdr:cNvPr>
        <xdr:cNvSpPr>
          <a:spLocks noChangeArrowheads="1"/>
        </xdr:cNvSpPr>
      </xdr:nvSpPr>
      <xdr:spPr bwMode="auto">
        <a:xfrm>
          <a:off x="131445" y="2145030"/>
          <a:ext cx="7143750" cy="0"/>
        </a:xfrm>
        <a:prstGeom prst="rect">
          <a:avLst/>
        </a:prstGeom>
        <a:solidFill>
          <a:schemeClr val="bg1"/>
        </a:solidFill>
        <a:ln w="3175">
          <a:noFill/>
          <a:miter lim="800000"/>
          <a:headEnd/>
          <a:tailEnd/>
        </a:ln>
      </xdr:spPr>
      <xdr:txBody>
        <a:bodyPr vertOverflow="clip" wrap="square" lIns="12700" tIns="12700" rIns="12700" bIns="12700" anchor="t" upright="1"/>
        <a:lstStyle/>
        <a:p>
          <a:pPr algn="l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628650</xdr:colOff>
      <xdr:row>4</xdr:row>
      <xdr:rowOff>114300</xdr:rowOff>
    </xdr:from>
    <xdr:to>
      <xdr:col>1</xdr:col>
      <xdr:colOff>0</xdr:colOff>
      <xdr:row>9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44C01E8-0F0D-4470-B960-4BB1A0E75134}"/>
            </a:ext>
          </a:extLst>
        </xdr:cNvPr>
        <xdr:cNvSpPr>
          <a:spLocks noChangeArrowheads="1"/>
        </xdr:cNvSpPr>
      </xdr:nvSpPr>
      <xdr:spPr bwMode="auto">
        <a:xfrm>
          <a:off x="190500" y="87630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1095375</xdr:colOff>
      <xdr:row>0</xdr:row>
      <xdr:rowOff>95250</xdr:rowOff>
    </xdr:from>
    <xdr:to>
      <xdr:col>0</xdr:col>
      <xdr:colOff>1581150</xdr:colOff>
      <xdr:row>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E8E6E7-21DA-41F7-AA14-7E70949AB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704850</xdr:colOff>
      <xdr:row>0</xdr:row>
      <xdr:rowOff>57150</xdr:rowOff>
    </xdr:from>
    <xdr:to>
      <xdr:col>1</xdr:col>
      <xdr:colOff>447675</xdr:colOff>
      <xdr:row>3</xdr:row>
      <xdr:rowOff>161925</xdr:rowOff>
    </xdr:to>
    <xdr:pic>
      <xdr:nvPicPr>
        <xdr:cNvPr id="6" name="Slika 6">
          <a:extLst>
            <a:ext uri="{FF2B5EF4-FFF2-40B4-BE49-F238E27FC236}">
              <a16:creationId xmlns:a16="http://schemas.microsoft.com/office/drawing/2014/main" id="{2A806282-842E-4556-90FE-E6E44180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7150"/>
          <a:ext cx="590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7671-0022-4D25-8623-4221034DBA8F}">
  <sheetPr>
    <pageSetUpPr fitToPage="1"/>
  </sheetPr>
  <dimension ref="A1:V256"/>
  <sheetViews>
    <sheetView tabSelected="1" workbookViewId="0">
      <selection activeCell="G14" sqref="G14"/>
    </sheetView>
  </sheetViews>
  <sheetFormatPr defaultRowHeight="15" x14ac:dyDescent="0.25"/>
  <cols>
    <col min="1" max="1" width="14.140625" style="3" customWidth="1"/>
    <col min="2" max="2" width="56.7109375" style="3" customWidth="1"/>
    <col min="3" max="3" width="14.85546875" style="3" customWidth="1"/>
    <col min="4" max="4" width="24.42578125" style="3" customWidth="1"/>
    <col min="5" max="5" width="26.140625" style="3" customWidth="1"/>
    <col min="6" max="6" width="14.85546875" style="3" customWidth="1"/>
    <col min="7" max="7" width="13.7109375" style="3" customWidth="1"/>
    <col min="8" max="8" width="16.28515625" style="3" customWidth="1"/>
    <col min="9" max="9" width="13.7109375" style="3" customWidth="1"/>
    <col min="10" max="10" width="13.42578125" style="3" customWidth="1"/>
    <col min="11" max="11" width="13.140625" style="3" customWidth="1"/>
    <col min="12" max="236" width="9.140625" style="3"/>
    <col min="237" max="237" width="2.85546875" style="3" customWidth="1"/>
    <col min="238" max="238" width="42.140625" style="3" customWidth="1"/>
    <col min="239" max="239" width="6" style="3" customWidth="1"/>
    <col min="240" max="240" width="6.5703125" style="3" customWidth="1"/>
    <col min="241" max="241" width="12.140625" style="3" customWidth="1"/>
    <col min="242" max="242" width="13.85546875" style="3" customWidth="1"/>
    <col min="243" max="243" width="13.7109375" style="3" customWidth="1"/>
    <col min="244" max="244" width="13.42578125" style="3" customWidth="1"/>
    <col min="245" max="245" width="13.140625" style="3" customWidth="1"/>
    <col min="246" max="246" width="11.28515625" style="3" bestFit="1" customWidth="1"/>
    <col min="247" max="247" width="13.140625" style="3" customWidth="1"/>
    <col min="248" max="248" width="12" style="3" customWidth="1"/>
    <col min="249" max="250" width="13.85546875" style="3" customWidth="1"/>
    <col min="251" max="251" width="18.5703125" style="3" customWidth="1"/>
    <col min="252" max="252" width="10" style="3" bestFit="1" customWidth="1"/>
    <col min="253" max="253" width="13.140625" style="3" bestFit="1" customWidth="1"/>
    <col min="254" max="254" width="11.5703125" style="3" customWidth="1"/>
    <col min="255" max="255" width="11.5703125" style="3" bestFit="1" customWidth="1"/>
    <col min="256" max="256" width="11.28515625" style="3" bestFit="1" customWidth="1"/>
    <col min="257" max="257" width="13.140625" style="3" bestFit="1" customWidth="1"/>
    <col min="258" max="258" width="9.140625" style="3"/>
    <col min="259" max="259" width="10" style="3" bestFit="1" customWidth="1"/>
    <col min="260" max="260" width="9.140625" style="3"/>
    <col min="261" max="261" width="11.28515625" style="3" bestFit="1" customWidth="1"/>
    <col min="262" max="492" width="9.140625" style="3"/>
    <col min="493" max="493" width="2.85546875" style="3" customWidth="1"/>
    <col min="494" max="494" width="42.140625" style="3" customWidth="1"/>
    <col min="495" max="495" width="6" style="3" customWidth="1"/>
    <col min="496" max="496" width="6.5703125" style="3" customWidth="1"/>
    <col min="497" max="497" width="12.140625" style="3" customWidth="1"/>
    <col min="498" max="498" width="13.85546875" style="3" customWidth="1"/>
    <col min="499" max="499" width="13.7109375" style="3" customWidth="1"/>
    <col min="500" max="500" width="13.42578125" style="3" customWidth="1"/>
    <col min="501" max="501" width="13.140625" style="3" customWidth="1"/>
    <col min="502" max="502" width="11.28515625" style="3" bestFit="1" customWidth="1"/>
    <col min="503" max="503" width="13.140625" style="3" customWidth="1"/>
    <col min="504" max="504" width="12" style="3" customWidth="1"/>
    <col min="505" max="506" width="13.85546875" style="3" customWidth="1"/>
    <col min="507" max="507" width="18.5703125" style="3" customWidth="1"/>
    <col min="508" max="508" width="10" style="3" bestFit="1" customWidth="1"/>
    <col min="509" max="509" width="13.140625" style="3" bestFit="1" customWidth="1"/>
    <col min="510" max="510" width="11.5703125" style="3" customWidth="1"/>
    <col min="511" max="511" width="11.5703125" style="3" bestFit="1" customWidth="1"/>
    <col min="512" max="512" width="11.28515625" style="3" bestFit="1" customWidth="1"/>
    <col min="513" max="513" width="13.140625" style="3" bestFit="1" customWidth="1"/>
    <col min="514" max="514" width="9.140625" style="3"/>
    <col min="515" max="515" width="10" style="3" bestFit="1" customWidth="1"/>
    <col min="516" max="516" width="9.140625" style="3"/>
    <col min="517" max="517" width="11.28515625" style="3" bestFit="1" customWidth="1"/>
    <col min="518" max="748" width="9.140625" style="3"/>
    <col min="749" max="749" width="2.85546875" style="3" customWidth="1"/>
    <col min="750" max="750" width="42.140625" style="3" customWidth="1"/>
    <col min="751" max="751" width="6" style="3" customWidth="1"/>
    <col min="752" max="752" width="6.5703125" style="3" customWidth="1"/>
    <col min="753" max="753" width="12.140625" style="3" customWidth="1"/>
    <col min="754" max="754" width="13.85546875" style="3" customWidth="1"/>
    <col min="755" max="755" width="13.7109375" style="3" customWidth="1"/>
    <col min="756" max="756" width="13.42578125" style="3" customWidth="1"/>
    <col min="757" max="757" width="13.140625" style="3" customWidth="1"/>
    <col min="758" max="758" width="11.28515625" style="3" bestFit="1" customWidth="1"/>
    <col min="759" max="759" width="13.140625" style="3" customWidth="1"/>
    <col min="760" max="760" width="12" style="3" customWidth="1"/>
    <col min="761" max="762" width="13.85546875" style="3" customWidth="1"/>
    <col min="763" max="763" width="18.5703125" style="3" customWidth="1"/>
    <col min="764" max="764" width="10" style="3" bestFit="1" customWidth="1"/>
    <col min="765" max="765" width="13.140625" style="3" bestFit="1" customWidth="1"/>
    <col min="766" max="766" width="11.5703125" style="3" customWidth="1"/>
    <col min="767" max="767" width="11.5703125" style="3" bestFit="1" customWidth="1"/>
    <col min="768" max="768" width="11.28515625" style="3" bestFit="1" customWidth="1"/>
    <col min="769" max="769" width="13.140625" style="3" bestFit="1" customWidth="1"/>
    <col min="770" max="770" width="9.140625" style="3"/>
    <col min="771" max="771" width="10" style="3" bestFit="1" customWidth="1"/>
    <col min="772" max="772" width="9.140625" style="3"/>
    <col min="773" max="773" width="11.28515625" style="3" bestFit="1" customWidth="1"/>
    <col min="774" max="1004" width="9.140625" style="3"/>
    <col min="1005" max="1005" width="2.85546875" style="3" customWidth="1"/>
    <col min="1006" max="1006" width="42.140625" style="3" customWidth="1"/>
    <col min="1007" max="1007" width="6" style="3" customWidth="1"/>
    <col min="1008" max="1008" width="6.5703125" style="3" customWidth="1"/>
    <col min="1009" max="1009" width="12.140625" style="3" customWidth="1"/>
    <col min="1010" max="1010" width="13.85546875" style="3" customWidth="1"/>
    <col min="1011" max="1011" width="13.7109375" style="3" customWidth="1"/>
    <col min="1012" max="1012" width="13.42578125" style="3" customWidth="1"/>
    <col min="1013" max="1013" width="13.140625" style="3" customWidth="1"/>
    <col min="1014" max="1014" width="11.28515625" style="3" bestFit="1" customWidth="1"/>
    <col min="1015" max="1015" width="13.140625" style="3" customWidth="1"/>
    <col min="1016" max="1016" width="12" style="3" customWidth="1"/>
    <col min="1017" max="1018" width="13.85546875" style="3" customWidth="1"/>
    <col min="1019" max="1019" width="18.5703125" style="3" customWidth="1"/>
    <col min="1020" max="1020" width="10" style="3" bestFit="1" customWidth="1"/>
    <col min="1021" max="1021" width="13.140625" style="3" bestFit="1" customWidth="1"/>
    <col min="1022" max="1022" width="11.5703125" style="3" customWidth="1"/>
    <col min="1023" max="1023" width="11.5703125" style="3" bestFit="1" customWidth="1"/>
    <col min="1024" max="1024" width="11.28515625" style="3" bestFit="1" customWidth="1"/>
    <col min="1025" max="1025" width="13.140625" style="3" bestFit="1" customWidth="1"/>
    <col min="1026" max="1026" width="9.140625" style="3"/>
    <col min="1027" max="1027" width="10" style="3" bestFit="1" customWidth="1"/>
    <col min="1028" max="1028" width="9.140625" style="3"/>
    <col min="1029" max="1029" width="11.28515625" style="3" bestFit="1" customWidth="1"/>
    <col min="1030" max="1260" width="9.140625" style="3"/>
    <col min="1261" max="1261" width="2.85546875" style="3" customWidth="1"/>
    <col min="1262" max="1262" width="42.140625" style="3" customWidth="1"/>
    <col min="1263" max="1263" width="6" style="3" customWidth="1"/>
    <col min="1264" max="1264" width="6.5703125" style="3" customWidth="1"/>
    <col min="1265" max="1265" width="12.140625" style="3" customWidth="1"/>
    <col min="1266" max="1266" width="13.85546875" style="3" customWidth="1"/>
    <col min="1267" max="1267" width="13.7109375" style="3" customWidth="1"/>
    <col min="1268" max="1268" width="13.42578125" style="3" customWidth="1"/>
    <col min="1269" max="1269" width="13.140625" style="3" customWidth="1"/>
    <col min="1270" max="1270" width="11.28515625" style="3" bestFit="1" customWidth="1"/>
    <col min="1271" max="1271" width="13.140625" style="3" customWidth="1"/>
    <col min="1272" max="1272" width="12" style="3" customWidth="1"/>
    <col min="1273" max="1274" width="13.85546875" style="3" customWidth="1"/>
    <col min="1275" max="1275" width="18.5703125" style="3" customWidth="1"/>
    <col min="1276" max="1276" width="10" style="3" bestFit="1" customWidth="1"/>
    <col min="1277" max="1277" width="13.140625" style="3" bestFit="1" customWidth="1"/>
    <col min="1278" max="1278" width="11.5703125" style="3" customWidth="1"/>
    <col min="1279" max="1279" width="11.5703125" style="3" bestFit="1" customWidth="1"/>
    <col min="1280" max="1280" width="11.28515625" style="3" bestFit="1" customWidth="1"/>
    <col min="1281" max="1281" width="13.140625" style="3" bestFit="1" customWidth="1"/>
    <col min="1282" max="1282" width="9.140625" style="3"/>
    <col min="1283" max="1283" width="10" style="3" bestFit="1" customWidth="1"/>
    <col min="1284" max="1284" width="9.140625" style="3"/>
    <col min="1285" max="1285" width="11.28515625" style="3" bestFit="1" customWidth="1"/>
    <col min="1286" max="1516" width="9.140625" style="3"/>
    <col min="1517" max="1517" width="2.85546875" style="3" customWidth="1"/>
    <col min="1518" max="1518" width="42.140625" style="3" customWidth="1"/>
    <col min="1519" max="1519" width="6" style="3" customWidth="1"/>
    <col min="1520" max="1520" width="6.5703125" style="3" customWidth="1"/>
    <col min="1521" max="1521" width="12.140625" style="3" customWidth="1"/>
    <col min="1522" max="1522" width="13.85546875" style="3" customWidth="1"/>
    <col min="1523" max="1523" width="13.7109375" style="3" customWidth="1"/>
    <col min="1524" max="1524" width="13.42578125" style="3" customWidth="1"/>
    <col min="1525" max="1525" width="13.140625" style="3" customWidth="1"/>
    <col min="1526" max="1526" width="11.28515625" style="3" bestFit="1" customWidth="1"/>
    <col min="1527" max="1527" width="13.140625" style="3" customWidth="1"/>
    <col min="1528" max="1528" width="12" style="3" customWidth="1"/>
    <col min="1529" max="1530" width="13.85546875" style="3" customWidth="1"/>
    <col min="1531" max="1531" width="18.5703125" style="3" customWidth="1"/>
    <col min="1532" max="1532" width="10" style="3" bestFit="1" customWidth="1"/>
    <col min="1533" max="1533" width="13.140625" style="3" bestFit="1" customWidth="1"/>
    <col min="1534" max="1534" width="11.5703125" style="3" customWidth="1"/>
    <col min="1535" max="1535" width="11.5703125" style="3" bestFit="1" customWidth="1"/>
    <col min="1536" max="1536" width="11.28515625" style="3" bestFit="1" customWidth="1"/>
    <col min="1537" max="1537" width="13.140625" style="3" bestFit="1" customWidth="1"/>
    <col min="1538" max="1538" width="9.140625" style="3"/>
    <col min="1539" max="1539" width="10" style="3" bestFit="1" customWidth="1"/>
    <col min="1540" max="1540" width="9.140625" style="3"/>
    <col min="1541" max="1541" width="11.28515625" style="3" bestFit="1" customWidth="1"/>
    <col min="1542" max="1772" width="9.140625" style="3"/>
    <col min="1773" max="1773" width="2.85546875" style="3" customWidth="1"/>
    <col min="1774" max="1774" width="42.140625" style="3" customWidth="1"/>
    <col min="1775" max="1775" width="6" style="3" customWidth="1"/>
    <col min="1776" max="1776" width="6.5703125" style="3" customWidth="1"/>
    <col min="1777" max="1777" width="12.140625" style="3" customWidth="1"/>
    <col min="1778" max="1778" width="13.85546875" style="3" customWidth="1"/>
    <col min="1779" max="1779" width="13.7109375" style="3" customWidth="1"/>
    <col min="1780" max="1780" width="13.42578125" style="3" customWidth="1"/>
    <col min="1781" max="1781" width="13.140625" style="3" customWidth="1"/>
    <col min="1782" max="1782" width="11.28515625" style="3" bestFit="1" customWidth="1"/>
    <col min="1783" max="1783" width="13.140625" style="3" customWidth="1"/>
    <col min="1784" max="1784" width="12" style="3" customWidth="1"/>
    <col min="1785" max="1786" width="13.85546875" style="3" customWidth="1"/>
    <col min="1787" max="1787" width="18.5703125" style="3" customWidth="1"/>
    <col min="1788" max="1788" width="10" style="3" bestFit="1" customWidth="1"/>
    <col min="1789" max="1789" width="13.140625" style="3" bestFit="1" customWidth="1"/>
    <col min="1790" max="1790" width="11.5703125" style="3" customWidth="1"/>
    <col min="1791" max="1791" width="11.5703125" style="3" bestFit="1" customWidth="1"/>
    <col min="1792" max="1792" width="11.28515625" style="3" bestFit="1" customWidth="1"/>
    <col min="1793" max="1793" width="13.140625" style="3" bestFit="1" customWidth="1"/>
    <col min="1794" max="1794" width="9.140625" style="3"/>
    <col min="1795" max="1795" width="10" style="3" bestFit="1" customWidth="1"/>
    <col min="1796" max="1796" width="9.140625" style="3"/>
    <col min="1797" max="1797" width="11.28515625" style="3" bestFit="1" customWidth="1"/>
    <col min="1798" max="2028" width="9.140625" style="3"/>
    <col min="2029" max="2029" width="2.85546875" style="3" customWidth="1"/>
    <col min="2030" max="2030" width="42.140625" style="3" customWidth="1"/>
    <col min="2031" max="2031" width="6" style="3" customWidth="1"/>
    <col min="2032" max="2032" width="6.5703125" style="3" customWidth="1"/>
    <col min="2033" max="2033" width="12.140625" style="3" customWidth="1"/>
    <col min="2034" max="2034" width="13.85546875" style="3" customWidth="1"/>
    <col min="2035" max="2035" width="13.7109375" style="3" customWidth="1"/>
    <col min="2036" max="2036" width="13.42578125" style="3" customWidth="1"/>
    <col min="2037" max="2037" width="13.140625" style="3" customWidth="1"/>
    <col min="2038" max="2038" width="11.28515625" style="3" bestFit="1" customWidth="1"/>
    <col min="2039" max="2039" width="13.140625" style="3" customWidth="1"/>
    <col min="2040" max="2040" width="12" style="3" customWidth="1"/>
    <col min="2041" max="2042" width="13.85546875" style="3" customWidth="1"/>
    <col min="2043" max="2043" width="18.5703125" style="3" customWidth="1"/>
    <col min="2044" max="2044" width="10" style="3" bestFit="1" customWidth="1"/>
    <col min="2045" max="2045" width="13.140625" style="3" bestFit="1" customWidth="1"/>
    <col min="2046" max="2046" width="11.5703125" style="3" customWidth="1"/>
    <col min="2047" max="2047" width="11.5703125" style="3" bestFit="1" customWidth="1"/>
    <col min="2048" max="2048" width="11.28515625" style="3" bestFit="1" customWidth="1"/>
    <col min="2049" max="2049" width="13.140625" style="3" bestFit="1" customWidth="1"/>
    <col min="2050" max="2050" width="9.140625" style="3"/>
    <col min="2051" max="2051" width="10" style="3" bestFit="1" customWidth="1"/>
    <col min="2052" max="2052" width="9.140625" style="3"/>
    <col min="2053" max="2053" width="11.28515625" style="3" bestFit="1" customWidth="1"/>
    <col min="2054" max="2284" width="9.140625" style="3"/>
    <col min="2285" max="2285" width="2.85546875" style="3" customWidth="1"/>
    <col min="2286" max="2286" width="42.140625" style="3" customWidth="1"/>
    <col min="2287" max="2287" width="6" style="3" customWidth="1"/>
    <col min="2288" max="2288" width="6.5703125" style="3" customWidth="1"/>
    <col min="2289" max="2289" width="12.140625" style="3" customWidth="1"/>
    <col min="2290" max="2290" width="13.85546875" style="3" customWidth="1"/>
    <col min="2291" max="2291" width="13.7109375" style="3" customWidth="1"/>
    <col min="2292" max="2292" width="13.42578125" style="3" customWidth="1"/>
    <col min="2293" max="2293" width="13.140625" style="3" customWidth="1"/>
    <col min="2294" max="2294" width="11.28515625" style="3" bestFit="1" customWidth="1"/>
    <col min="2295" max="2295" width="13.140625" style="3" customWidth="1"/>
    <col min="2296" max="2296" width="12" style="3" customWidth="1"/>
    <col min="2297" max="2298" width="13.85546875" style="3" customWidth="1"/>
    <col min="2299" max="2299" width="18.5703125" style="3" customWidth="1"/>
    <col min="2300" max="2300" width="10" style="3" bestFit="1" customWidth="1"/>
    <col min="2301" max="2301" width="13.140625" style="3" bestFit="1" customWidth="1"/>
    <col min="2302" max="2302" width="11.5703125" style="3" customWidth="1"/>
    <col min="2303" max="2303" width="11.5703125" style="3" bestFit="1" customWidth="1"/>
    <col min="2304" max="2304" width="11.28515625" style="3" bestFit="1" customWidth="1"/>
    <col min="2305" max="2305" width="13.140625" style="3" bestFit="1" customWidth="1"/>
    <col min="2306" max="2306" width="9.140625" style="3"/>
    <col min="2307" max="2307" width="10" style="3" bestFit="1" customWidth="1"/>
    <col min="2308" max="2308" width="9.140625" style="3"/>
    <col min="2309" max="2309" width="11.28515625" style="3" bestFit="1" customWidth="1"/>
    <col min="2310" max="2540" width="9.140625" style="3"/>
    <col min="2541" max="2541" width="2.85546875" style="3" customWidth="1"/>
    <col min="2542" max="2542" width="42.140625" style="3" customWidth="1"/>
    <col min="2543" max="2543" width="6" style="3" customWidth="1"/>
    <col min="2544" max="2544" width="6.5703125" style="3" customWidth="1"/>
    <col min="2545" max="2545" width="12.140625" style="3" customWidth="1"/>
    <col min="2546" max="2546" width="13.85546875" style="3" customWidth="1"/>
    <col min="2547" max="2547" width="13.7109375" style="3" customWidth="1"/>
    <col min="2548" max="2548" width="13.42578125" style="3" customWidth="1"/>
    <col min="2549" max="2549" width="13.140625" style="3" customWidth="1"/>
    <col min="2550" max="2550" width="11.28515625" style="3" bestFit="1" customWidth="1"/>
    <col min="2551" max="2551" width="13.140625" style="3" customWidth="1"/>
    <col min="2552" max="2552" width="12" style="3" customWidth="1"/>
    <col min="2553" max="2554" width="13.85546875" style="3" customWidth="1"/>
    <col min="2555" max="2555" width="18.5703125" style="3" customWidth="1"/>
    <col min="2556" max="2556" width="10" style="3" bestFit="1" customWidth="1"/>
    <col min="2557" max="2557" width="13.140625" style="3" bestFit="1" customWidth="1"/>
    <col min="2558" max="2558" width="11.5703125" style="3" customWidth="1"/>
    <col min="2559" max="2559" width="11.5703125" style="3" bestFit="1" customWidth="1"/>
    <col min="2560" max="2560" width="11.28515625" style="3" bestFit="1" customWidth="1"/>
    <col min="2561" max="2561" width="13.140625" style="3" bestFit="1" customWidth="1"/>
    <col min="2562" max="2562" width="9.140625" style="3"/>
    <col min="2563" max="2563" width="10" style="3" bestFit="1" customWidth="1"/>
    <col min="2564" max="2564" width="9.140625" style="3"/>
    <col min="2565" max="2565" width="11.28515625" style="3" bestFit="1" customWidth="1"/>
    <col min="2566" max="2796" width="9.140625" style="3"/>
    <col min="2797" max="2797" width="2.85546875" style="3" customWidth="1"/>
    <col min="2798" max="2798" width="42.140625" style="3" customWidth="1"/>
    <col min="2799" max="2799" width="6" style="3" customWidth="1"/>
    <col min="2800" max="2800" width="6.5703125" style="3" customWidth="1"/>
    <col min="2801" max="2801" width="12.140625" style="3" customWidth="1"/>
    <col min="2802" max="2802" width="13.85546875" style="3" customWidth="1"/>
    <col min="2803" max="2803" width="13.7109375" style="3" customWidth="1"/>
    <col min="2804" max="2804" width="13.42578125" style="3" customWidth="1"/>
    <col min="2805" max="2805" width="13.140625" style="3" customWidth="1"/>
    <col min="2806" max="2806" width="11.28515625" style="3" bestFit="1" customWidth="1"/>
    <col min="2807" max="2807" width="13.140625" style="3" customWidth="1"/>
    <col min="2808" max="2808" width="12" style="3" customWidth="1"/>
    <col min="2809" max="2810" width="13.85546875" style="3" customWidth="1"/>
    <col min="2811" max="2811" width="18.5703125" style="3" customWidth="1"/>
    <col min="2812" max="2812" width="10" style="3" bestFit="1" customWidth="1"/>
    <col min="2813" max="2813" width="13.140625" style="3" bestFit="1" customWidth="1"/>
    <col min="2814" max="2814" width="11.5703125" style="3" customWidth="1"/>
    <col min="2815" max="2815" width="11.5703125" style="3" bestFit="1" customWidth="1"/>
    <col min="2816" max="2816" width="11.28515625" style="3" bestFit="1" customWidth="1"/>
    <col min="2817" max="2817" width="13.140625" style="3" bestFit="1" customWidth="1"/>
    <col min="2818" max="2818" width="9.140625" style="3"/>
    <col min="2819" max="2819" width="10" style="3" bestFit="1" customWidth="1"/>
    <col min="2820" max="2820" width="9.140625" style="3"/>
    <col min="2821" max="2821" width="11.28515625" style="3" bestFit="1" customWidth="1"/>
    <col min="2822" max="3052" width="9.140625" style="3"/>
    <col min="3053" max="3053" width="2.85546875" style="3" customWidth="1"/>
    <col min="3054" max="3054" width="42.140625" style="3" customWidth="1"/>
    <col min="3055" max="3055" width="6" style="3" customWidth="1"/>
    <col min="3056" max="3056" width="6.5703125" style="3" customWidth="1"/>
    <col min="3057" max="3057" width="12.140625" style="3" customWidth="1"/>
    <col min="3058" max="3058" width="13.85546875" style="3" customWidth="1"/>
    <col min="3059" max="3059" width="13.7109375" style="3" customWidth="1"/>
    <col min="3060" max="3060" width="13.42578125" style="3" customWidth="1"/>
    <col min="3061" max="3061" width="13.140625" style="3" customWidth="1"/>
    <col min="3062" max="3062" width="11.28515625" style="3" bestFit="1" customWidth="1"/>
    <col min="3063" max="3063" width="13.140625" style="3" customWidth="1"/>
    <col min="3064" max="3064" width="12" style="3" customWidth="1"/>
    <col min="3065" max="3066" width="13.85546875" style="3" customWidth="1"/>
    <col min="3067" max="3067" width="18.5703125" style="3" customWidth="1"/>
    <col min="3068" max="3068" width="10" style="3" bestFit="1" customWidth="1"/>
    <col min="3069" max="3069" width="13.140625" style="3" bestFit="1" customWidth="1"/>
    <col min="3070" max="3070" width="11.5703125" style="3" customWidth="1"/>
    <col min="3071" max="3071" width="11.5703125" style="3" bestFit="1" customWidth="1"/>
    <col min="3072" max="3072" width="11.28515625" style="3" bestFit="1" customWidth="1"/>
    <col min="3073" max="3073" width="13.140625" style="3" bestFit="1" customWidth="1"/>
    <col min="3074" max="3074" width="9.140625" style="3"/>
    <col min="3075" max="3075" width="10" style="3" bestFit="1" customWidth="1"/>
    <col min="3076" max="3076" width="9.140625" style="3"/>
    <col min="3077" max="3077" width="11.28515625" style="3" bestFit="1" customWidth="1"/>
    <col min="3078" max="3308" width="9.140625" style="3"/>
    <col min="3309" max="3309" width="2.85546875" style="3" customWidth="1"/>
    <col min="3310" max="3310" width="42.140625" style="3" customWidth="1"/>
    <col min="3311" max="3311" width="6" style="3" customWidth="1"/>
    <col min="3312" max="3312" width="6.5703125" style="3" customWidth="1"/>
    <col min="3313" max="3313" width="12.140625" style="3" customWidth="1"/>
    <col min="3314" max="3314" width="13.85546875" style="3" customWidth="1"/>
    <col min="3315" max="3315" width="13.7109375" style="3" customWidth="1"/>
    <col min="3316" max="3316" width="13.42578125" style="3" customWidth="1"/>
    <col min="3317" max="3317" width="13.140625" style="3" customWidth="1"/>
    <col min="3318" max="3318" width="11.28515625" style="3" bestFit="1" customWidth="1"/>
    <col min="3319" max="3319" width="13.140625" style="3" customWidth="1"/>
    <col min="3320" max="3320" width="12" style="3" customWidth="1"/>
    <col min="3321" max="3322" width="13.85546875" style="3" customWidth="1"/>
    <col min="3323" max="3323" width="18.5703125" style="3" customWidth="1"/>
    <col min="3324" max="3324" width="10" style="3" bestFit="1" customWidth="1"/>
    <col min="3325" max="3325" width="13.140625" style="3" bestFit="1" customWidth="1"/>
    <col min="3326" max="3326" width="11.5703125" style="3" customWidth="1"/>
    <col min="3327" max="3327" width="11.5703125" style="3" bestFit="1" customWidth="1"/>
    <col min="3328" max="3328" width="11.28515625" style="3" bestFit="1" customWidth="1"/>
    <col min="3329" max="3329" width="13.140625" style="3" bestFit="1" customWidth="1"/>
    <col min="3330" max="3330" width="9.140625" style="3"/>
    <col min="3331" max="3331" width="10" style="3" bestFit="1" customWidth="1"/>
    <col min="3332" max="3332" width="9.140625" style="3"/>
    <col min="3333" max="3333" width="11.28515625" style="3" bestFit="1" customWidth="1"/>
    <col min="3334" max="3564" width="9.140625" style="3"/>
    <col min="3565" max="3565" width="2.85546875" style="3" customWidth="1"/>
    <col min="3566" max="3566" width="42.140625" style="3" customWidth="1"/>
    <col min="3567" max="3567" width="6" style="3" customWidth="1"/>
    <col min="3568" max="3568" width="6.5703125" style="3" customWidth="1"/>
    <col min="3569" max="3569" width="12.140625" style="3" customWidth="1"/>
    <col min="3570" max="3570" width="13.85546875" style="3" customWidth="1"/>
    <col min="3571" max="3571" width="13.7109375" style="3" customWidth="1"/>
    <col min="3572" max="3572" width="13.42578125" style="3" customWidth="1"/>
    <col min="3573" max="3573" width="13.140625" style="3" customWidth="1"/>
    <col min="3574" max="3574" width="11.28515625" style="3" bestFit="1" customWidth="1"/>
    <col min="3575" max="3575" width="13.140625" style="3" customWidth="1"/>
    <col min="3576" max="3576" width="12" style="3" customWidth="1"/>
    <col min="3577" max="3578" width="13.85546875" style="3" customWidth="1"/>
    <col min="3579" max="3579" width="18.5703125" style="3" customWidth="1"/>
    <col min="3580" max="3580" width="10" style="3" bestFit="1" customWidth="1"/>
    <col min="3581" max="3581" width="13.140625" style="3" bestFit="1" customWidth="1"/>
    <col min="3582" max="3582" width="11.5703125" style="3" customWidth="1"/>
    <col min="3583" max="3583" width="11.5703125" style="3" bestFit="1" customWidth="1"/>
    <col min="3584" max="3584" width="11.28515625" style="3" bestFit="1" customWidth="1"/>
    <col min="3585" max="3585" width="13.140625" style="3" bestFit="1" customWidth="1"/>
    <col min="3586" max="3586" width="9.140625" style="3"/>
    <col min="3587" max="3587" width="10" style="3" bestFit="1" customWidth="1"/>
    <col min="3588" max="3588" width="9.140625" style="3"/>
    <col min="3589" max="3589" width="11.28515625" style="3" bestFit="1" customWidth="1"/>
    <col min="3590" max="3820" width="9.140625" style="3"/>
    <col min="3821" max="3821" width="2.85546875" style="3" customWidth="1"/>
    <col min="3822" max="3822" width="42.140625" style="3" customWidth="1"/>
    <col min="3823" max="3823" width="6" style="3" customWidth="1"/>
    <col min="3824" max="3824" width="6.5703125" style="3" customWidth="1"/>
    <col min="3825" max="3825" width="12.140625" style="3" customWidth="1"/>
    <col min="3826" max="3826" width="13.85546875" style="3" customWidth="1"/>
    <col min="3827" max="3827" width="13.7109375" style="3" customWidth="1"/>
    <col min="3828" max="3828" width="13.42578125" style="3" customWidth="1"/>
    <col min="3829" max="3829" width="13.140625" style="3" customWidth="1"/>
    <col min="3830" max="3830" width="11.28515625" style="3" bestFit="1" customWidth="1"/>
    <col min="3831" max="3831" width="13.140625" style="3" customWidth="1"/>
    <col min="3832" max="3832" width="12" style="3" customWidth="1"/>
    <col min="3833" max="3834" width="13.85546875" style="3" customWidth="1"/>
    <col min="3835" max="3835" width="18.5703125" style="3" customWidth="1"/>
    <col min="3836" max="3836" width="10" style="3" bestFit="1" customWidth="1"/>
    <col min="3837" max="3837" width="13.140625" style="3" bestFit="1" customWidth="1"/>
    <col min="3838" max="3838" width="11.5703125" style="3" customWidth="1"/>
    <col min="3839" max="3839" width="11.5703125" style="3" bestFit="1" customWidth="1"/>
    <col min="3840" max="3840" width="11.28515625" style="3" bestFit="1" customWidth="1"/>
    <col min="3841" max="3841" width="13.140625" style="3" bestFit="1" customWidth="1"/>
    <col min="3842" max="3842" width="9.140625" style="3"/>
    <col min="3843" max="3843" width="10" style="3" bestFit="1" customWidth="1"/>
    <col min="3844" max="3844" width="9.140625" style="3"/>
    <col min="3845" max="3845" width="11.28515625" style="3" bestFit="1" customWidth="1"/>
    <col min="3846" max="4076" width="9.140625" style="3"/>
    <col min="4077" max="4077" width="2.85546875" style="3" customWidth="1"/>
    <col min="4078" max="4078" width="42.140625" style="3" customWidth="1"/>
    <col min="4079" max="4079" width="6" style="3" customWidth="1"/>
    <col min="4080" max="4080" width="6.5703125" style="3" customWidth="1"/>
    <col min="4081" max="4081" width="12.140625" style="3" customWidth="1"/>
    <col min="4082" max="4082" width="13.85546875" style="3" customWidth="1"/>
    <col min="4083" max="4083" width="13.7109375" style="3" customWidth="1"/>
    <col min="4084" max="4084" width="13.42578125" style="3" customWidth="1"/>
    <col min="4085" max="4085" width="13.140625" style="3" customWidth="1"/>
    <col min="4086" max="4086" width="11.28515625" style="3" bestFit="1" customWidth="1"/>
    <col min="4087" max="4087" width="13.140625" style="3" customWidth="1"/>
    <col min="4088" max="4088" width="12" style="3" customWidth="1"/>
    <col min="4089" max="4090" width="13.85546875" style="3" customWidth="1"/>
    <col min="4091" max="4091" width="18.5703125" style="3" customWidth="1"/>
    <col min="4092" max="4092" width="10" style="3" bestFit="1" customWidth="1"/>
    <col min="4093" max="4093" width="13.140625" style="3" bestFit="1" customWidth="1"/>
    <col min="4094" max="4094" width="11.5703125" style="3" customWidth="1"/>
    <col min="4095" max="4095" width="11.5703125" style="3" bestFit="1" customWidth="1"/>
    <col min="4096" max="4096" width="11.28515625" style="3" bestFit="1" customWidth="1"/>
    <col min="4097" max="4097" width="13.140625" style="3" bestFit="1" customWidth="1"/>
    <col min="4098" max="4098" width="9.140625" style="3"/>
    <col min="4099" max="4099" width="10" style="3" bestFit="1" customWidth="1"/>
    <col min="4100" max="4100" width="9.140625" style="3"/>
    <col min="4101" max="4101" width="11.28515625" style="3" bestFit="1" customWidth="1"/>
    <col min="4102" max="4332" width="9.140625" style="3"/>
    <col min="4333" max="4333" width="2.85546875" style="3" customWidth="1"/>
    <col min="4334" max="4334" width="42.140625" style="3" customWidth="1"/>
    <col min="4335" max="4335" width="6" style="3" customWidth="1"/>
    <col min="4336" max="4336" width="6.5703125" style="3" customWidth="1"/>
    <col min="4337" max="4337" width="12.140625" style="3" customWidth="1"/>
    <col min="4338" max="4338" width="13.85546875" style="3" customWidth="1"/>
    <col min="4339" max="4339" width="13.7109375" style="3" customWidth="1"/>
    <col min="4340" max="4340" width="13.42578125" style="3" customWidth="1"/>
    <col min="4341" max="4341" width="13.140625" style="3" customWidth="1"/>
    <col min="4342" max="4342" width="11.28515625" style="3" bestFit="1" customWidth="1"/>
    <col min="4343" max="4343" width="13.140625" style="3" customWidth="1"/>
    <col min="4344" max="4344" width="12" style="3" customWidth="1"/>
    <col min="4345" max="4346" width="13.85546875" style="3" customWidth="1"/>
    <col min="4347" max="4347" width="18.5703125" style="3" customWidth="1"/>
    <col min="4348" max="4348" width="10" style="3" bestFit="1" customWidth="1"/>
    <col min="4349" max="4349" width="13.140625" style="3" bestFit="1" customWidth="1"/>
    <col min="4350" max="4350" width="11.5703125" style="3" customWidth="1"/>
    <col min="4351" max="4351" width="11.5703125" style="3" bestFit="1" customWidth="1"/>
    <col min="4352" max="4352" width="11.28515625" style="3" bestFit="1" customWidth="1"/>
    <col min="4353" max="4353" width="13.140625" style="3" bestFit="1" customWidth="1"/>
    <col min="4354" max="4354" width="9.140625" style="3"/>
    <col min="4355" max="4355" width="10" style="3" bestFit="1" customWidth="1"/>
    <col min="4356" max="4356" width="9.140625" style="3"/>
    <col min="4357" max="4357" width="11.28515625" style="3" bestFit="1" customWidth="1"/>
    <col min="4358" max="4588" width="9.140625" style="3"/>
    <col min="4589" max="4589" width="2.85546875" style="3" customWidth="1"/>
    <col min="4590" max="4590" width="42.140625" style="3" customWidth="1"/>
    <col min="4591" max="4591" width="6" style="3" customWidth="1"/>
    <col min="4592" max="4592" width="6.5703125" style="3" customWidth="1"/>
    <col min="4593" max="4593" width="12.140625" style="3" customWidth="1"/>
    <col min="4594" max="4594" width="13.85546875" style="3" customWidth="1"/>
    <col min="4595" max="4595" width="13.7109375" style="3" customWidth="1"/>
    <col min="4596" max="4596" width="13.42578125" style="3" customWidth="1"/>
    <col min="4597" max="4597" width="13.140625" style="3" customWidth="1"/>
    <col min="4598" max="4598" width="11.28515625" style="3" bestFit="1" customWidth="1"/>
    <col min="4599" max="4599" width="13.140625" style="3" customWidth="1"/>
    <col min="4600" max="4600" width="12" style="3" customWidth="1"/>
    <col min="4601" max="4602" width="13.85546875" style="3" customWidth="1"/>
    <col min="4603" max="4603" width="18.5703125" style="3" customWidth="1"/>
    <col min="4604" max="4604" width="10" style="3" bestFit="1" customWidth="1"/>
    <col min="4605" max="4605" width="13.140625" style="3" bestFit="1" customWidth="1"/>
    <col min="4606" max="4606" width="11.5703125" style="3" customWidth="1"/>
    <col min="4607" max="4607" width="11.5703125" style="3" bestFit="1" customWidth="1"/>
    <col min="4608" max="4608" width="11.28515625" style="3" bestFit="1" customWidth="1"/>
    <col min="4609" max="4609" width="13.140625" style="3" bestFit="1" customWidth="1"/>
    <col min="4610" max="4610" width="9.140625" style="3"/>
    <col min="4611" max="4611" width="10" style="3" bestFit="1" customWidth="1"/>
    <col min="4612" max="4612" width="9.140625" style="3"/>
    <col min="4613" max="4613" width="11.28515625" style="3" bestFit="1" customWidth="1"/>
    <col min="4614" max="4844" width="9.140625" style="3"/>
    <col min="4845" max="4845" width="2.85546875" style="3" customWidth="1"/>
    <col min="4846" max="4846" width="42.140625" style="3" customWidth="1"/>
    <col min="4847" max="4847" width="6" style="3" customWidth="1"/>
    <col min="4848" max="4848" width="6.5703125" style="3" customWidth="1"/>
    <col min="4849" max="4849" width="12.140625" style="3" customWidth="1"/>
    <col min="4850" max="4850" width="13.85546875" style="3" customWidth="1"/>
    <col min="4851" max="4851" width="13.7109375" style="3" customWidth="1"/>
    <col min="4852" max="4852" width="13.42578125" style="3" customWidth="1"/>
    <col min="4853" max="4853" width="13.140625" style="3" customWidth="1"/>
    <col min="4854" max="4854" width="11.28515625" style="3" bestFit="1" customWidth="1"/>
    <col min="4855" max="4855" width="13.140625" style="3" customWidth="1"/>
    <col min="4856" max="4856" width="12" style="3" customWidth="1"/>
    <col min="4857" max="4858" width="13.85546875" style="3" customWidth="1"/>
    <col min="4859" max="4859" width="18.5703125" style="3" customWidth="1"/>
    <col min="4860" max="4860" width="10" style="3" bestFit="1" customWidth="1"/>
    <col min="4861" max="4861" width="13.140625" style="3" bestFit="1" customWidth="1"/>
    <col min="4862" max="4862" width="11.5703125" style="3" customWidth="1"/>
    <col min="4863" max="4863" width="11.5703125" style="3" bestFit="1" customWidth="1"/>
    <col min="4864" max="4864" width="11.28515625" style="3" bestFit="1" customWidth="1"/>
    <col min="4865" max="4865" width="13.140625" style="3" bestFit="1" customWidth="1"/>
    <col min="4866" max="4866" width="9.140625" style="3"/>
    <col min="4867" max="4867" width="10" style="3" bestFit="1" customWidth="1"/>
    <col min="4868" max="4868" width="9.140625" style="3"/>
    <col min="4869" max="4869" width="11.28515625" style="3" bestFit="1" customWidth="1"/>
    <col min="4870" max="5100" width="9.140625" style="3"/>
    <col min="5101" max="5101" width="2.85546875" style="3" customWidth="1"/>
    <col min="5102" max="5102" width="42.140625" style="3" customWidth="1"/>
    <col min="5103" max="5103" width="6" style="3" customWidth="1"/>
    <col min="5104" max="5104" width="6.5703125" style="3" customWidth="1"/>
    <col min="5105" max="5105" width="12.140625" style="3" customWidth="1"/>
    <col min="5106" max="5106" width="13.85546875" style="3" customWidth="1"/>
    <col min="5107" max="5107" width="13.7109375" style="3" customWidth="1"/>
    <col min="5108" max="5108" width="13.42578125" style="3" customWidth="1"/>
    <col min="5109" max="5109" width="13.140625" style="3" customWidth="1"/>
    <col min="5110" max="5110" width="11.28515625" style="3" bestFit="1" customWidth="1"/>
    <col min="5111" max="5111" width="13.140625" style="3" customWidth="1"/>
    <col min="5112" max="5112" width="12" style="3" customWidth="1"/>
    <col min="5113" max="5114" width="13.85546875" style="3" customWidth="1"/>
    <col min="5115" max="5115" width="18.5703125" style="3" customWidth="1"/>
    <col min="5116" max="5116" width="10" style="3" bestFit="1" customWidth="1"/>
    <col min="5117" max="5117" width="13.140625" style="3" bestFit="1" customWidth="1"/>
    <col min="5118" max="5118" width="11.5703125" style="3" customWidth="1"/>
    <col min="5119" max="5119" width="11.5703125" style="3" bestFit="1" customWidth="1"/>
    <col min="5120" max="5120" width="11.28515625" style="3" bestFit="1" customWidth="1"/>
    <col min="5121" max="5121" width="13.140625" style="3" bestFit="1" customWidth="1"/>
    <col min="5122" max="5122" width="9.140625" style="3"/>
    <col min="5123" max="5123" width="10" style="3" bestFit="1" customWidth="1"/>
    <col min="5124" max="5124" width="9.140625" style="3"/>
    <col min="5125" max="5125" width="11.28515625" style="3" bestFit="1" customWidth="1"/>
    <col min="5126" max="5356" width="9.140625" style="3"/>
    <col min="5357" max="5357" width="2.85546875" style="3" customWidth="1"/>
    <col min="5358" max="5358" width="42.140625" style="3" customWidth="1"/>
    <col min="5359" max="5359" width="6" style="3" customWidth="1"/>
    <col min="5360" max="5360" width="6.5703125" style="3" customWidth="1"/>
    <col min="5361" max="5361" width="12.140625" style="3" customWidth="1"/>
    <col min="5362" max="5362" width="13.85546875" style="3" customWidth="1"/>
    <col min="5363" max="5363" width="13.7109375" style="3" customWidth="1"/>
    <col min="5364" max="5364" width="13.42578125" style="3" customWidth="1"/>
    <col min="5365" max="5365" width="13.140625" style="3" customWidth="1"/>
    <col min="5366" max="5366" width="11.28515625" style="3" bestFit="1" customWidth="1"/>
    <col min="5367" max="5367" width="13.140625" style="3" customWidth="1"/>
    <col min="5368" max="5368" width="12" style="3" customWidth="1"/>
    <col min="5369" max="5370" width="13.85546875" style="3" customWidth="1"/>
    <col min="5371" max="5371" width="18.5703125" style="3" customWidth="1"/>
    <col min="5372" max="5372" width="10" style="3" bestFit="1" customWidth="1"/>
    <col min="5373" max="5373" width="13.140625" style="3" bestFit="1" customWidth="1"/>
    <col min="5374" max="5374" width="11.5703125" style="3" customWidth="1"/>
    <col min="5375" max="5375" width="11.5703125" style="3" bestFit="1" customWidth="1"/>
    <col min="5376" max="5376" width="11.28515625" style="3" bestFit="1" customWidth="1"/>
    <col min="5377" max="5377" width="13.140625" style="3" bestFit="1" customWidth="1"/>
    <col min="5378" max="5378" width="9.140625" style="3"/>
    <col min="5379" max="5379" width="10" style="3" bestFit="1" customWidth="1"/>
    <col min="5380" max="5380" width="9.140625" style="3"/>
    <col min="5381" max="5381" width="11.28515625" style="3" bestFit="1" customWidth="1"/>
    <col min="5382" max="5612" width="9.140625" style="3"/>
    <col min="5613" max="5613" width="2.85546875" style="3" customWidth="1"/>
    <col min="5614" max="5614" width="42.140625" style="3" customWidth="1"/>
    <col min="5615" max="5615" width="6" style="3" customWidth="1"/>
    <col min="5616" max="5616" width="6.5703125" style="3" customWidth="1"/>
    <col min="5617" max="5617" width="12.140625" style="3" customWidth="1"/>
    <col min="5618" max="5618" width="13.85546875" style="3" customWidth="1"/>
    <col min="5619" max="5619" width="13.7109375" style="3" customWidth="1"/>
    <col min="5620" max="5620" width="13.42578125" style="3" customWidth="1"/>
    <col min="5621" max="5621" width="13.140625" style="3" customWidth="1"/>
    <col min="5622" max="5622" width="11.28515625" style="3" bestFit="1" customWidth="1"/>
    <col min="5623" max="5623" width="13.140625" style="3" customWidth="1"/>
    <col min="5624" max="5624" width="12" style="3" customWidth="1"/>
    <col min="5625" max="5626" width="13.85546875" style="3" customWidth="1"/>
    <col min="5627" max="5627" width="18.5703125" style="3" customWidth="1"/>
    <col min="5628" max="5628" width="10" style="3" bestFit="1" customWidth="1"/>
    <col min="5629" max="5629" width="13.140625" style="3" bestFit="1" customWidth="1"/>
    <col min="5630" max="5630" width="11.5703125" style="3" customWidth="1"/>
    <col min="5631" max="5631" width="11.5703125" style="3" bestFit="1" customWidth="1"/>
    <col min="5632" max="5632" width="11.28515625" style="3" bestFit="1" customWidth="1"/>
    <col min="5633" max="5633" width="13.140625" style="3" bestFit="1" customWidth="1"/>
    <col min="5634" max="5634" width="9.140625" style="3"/>
    <col min="5635" max="5635" width="10" style="3" bestFit="1" customWidth="1"/>
    <col min="5636" max="5636" width="9.140625" style="3"/>
    <col min="5637" max="5637" width="11.28515625" style="3" bestFit="1" customWidth="1"/>
    <col min="5638" max="5868" width="9.140625" style="3"/>
    <col min="5869" max="5869" width="2.85546875" style="3" customWidth="1"/>
    <col min="5870" max="5870" width="42.140625" style="3" customWidth="1"/>
    <col min="5871" max="5871" width="6" style="3" customWidth="1"/>
    <col min="5872" max="5872" width="6.5703125" style="3" customWidth="1"/>
    <col min="5873" max="5873" width="12.140625" style="3" customWidth="1"/>
    <col min="5874" max="5874" width="13.85546875" style="3" customWidth="1"/>
    <col min="5875" max="5875" width="13.7109375" style="3" customWidth="1"/>
    <col min="5876" max="5876" width="13.42578125" style="3" customWidth="1"/>
    <col min="5877" max="5877" width="13.140625" style="3" customWidth="1"/>
    <col min="5878" max="5878" width="11.28515625" style="3" bestFit="1" customWidth="1"/>
    <col min="5879" max="5879" width="13.140625" style="3" customWidth="1"/>
    <col min="5880" max="5880" width="12" style="3" customWidth="1"/>
    <col min="5881" max="5882" width="13.85546875" style="3" customWidth="1"/>
    <col min="5883" max="5883" width="18.5703125" style="3" customWidth="1"/>
    <col min="5884" max="5884" width="10" style="3" bestFit="1" customWidth="1"/>
    <col min="5885" max="5885" width="13.140625" style="3" bestFit="1" customWidth="1"/>
    <col min="5886" max="5886" width="11.5703125" style="3" customWidth="1"/>
    <col min="5887" max="5887" width="11.5703125" style="3" bestFit="1" customWidth="1"/>
    <col min="5888" max="5888" width="11.28515625" style="3" bestFit="1" customWidth="1"/>
    <col min="5889" max="5889" width="13.140625" style="3" bestFit="1" customWidth="1"/>
    <col min="5890" max="5890" width="9.140625" style="3"/>
    <col min="5891" max="5891" width="10" style="3" bestFit="1" customWidth="1"/>
    <col min="5892" max="5892" width="9.140625" style="3"/>
    <col min="5893" max="5893" width="11.28515625" style="3" bestFit="1" customWidth="1"/>
    <col min="5894" max="6124" width="9.140625" style="3"/>
    <col min="6125" max="6125" width="2.85546875" style="3" customWidth="1"/>
    <col min="6126" max="6126" width="42.140625" style="3" customWidth="1"/>
    <col min="6127" max="6127" width="6" style="3" customWidth="1"/>
    <col min="6128" max="6128" width="6.5703125" style="3" customWidth="1"/>
    <col min="6129" max="6129" width="12.140625" style="3" customWidth="1"/>
    <col min="6130" max="6130" width="13.85546875" style="3" customWidth="1"/>
    <col min="6131" max="6131" width="13.7109375" style="3" customWidth="1"/>
    <col min="6132" max="6132" width="13.42578125" style="3" customWidth="1"/>
    <col min="6133" max="6133" width="13.140625" style="3" customWidth="1"/>
    <col min="6134" max="6134" width="11.28515625" style="3" bestFit="1" customWidth="1"/>
    <col min="6135" max="6135" width="13.140625" style="3" customWidth="1"/>
    <col min="6136" max="6136" width="12" style="3" customWidth="1"/>
    <col min="6137" max="6138" width="13.85546875" style="3" customWidth="1"/>
    <col min="6139" max="6139" width="18.5703125" style="3" customWidth="1"/>
    <col min="6140" max="6140" width="10" style="3" bestFit="1" customWidth="1"/>
    <col min="6141" max="6141" width="13.140625" style="3" bestFit="1" customWidth="1"/>
    <col min="6142" max="6142" width="11.5703125" style="3" customWidth="1"/>
    <col min="6143" max="6143" width="11.5703125" style="3" bestFit="1" customWidth="1"/>
    <col min="6144" max="6144" width="11.28515625" style="3" bestFit="1" customWidth="1"/>
    <col min="6145" max="6145" width="13.140625" style="3" bestFit="1" customWidth="1"/>
    <col min="6146" max="6146" width="9.140625" style="3"/>
    <col min="6147" max="6147" width="10" style="3" bestFit="1" customWidth="1"/>
    <col min="6148" max="6148" width="9.140625" style="3"/>
    <col min="6149" max="6149" width="11.28515625" style="3" bestFit="1" customWidth="1"/>
    <col min="6150" max="6380" width="9.140625" style="3"/>
    <col min="6381" max="6381" width="2.85546875" style="3" customWidth="1"/>
    <col min="6382" max="6382" width="42.140625" style="3" customWidth="1"/>
    <col min="6383" max="6383" width="6" style="3" customWidth="1"/>
    <col min="6384" max="6384" width="6.5703125" style="3" customWidth="1"/>
    <col min="6385" max="6385" width="12.140625" style="3" customWidth="1"/>
    <col min="6386" max="6386" width="13.85546875" style="3" customWidth="1"/>
    <col min="6387" max="6387" width="13.7109375" style="3" customWidth="1"/>
    <col min="6388" max="6388" width="13.42578125" style="3" customWidth="1"/>
    <col min="6389" max="6389" width="13.140625" style="3" customWidth="1"/>
    <col min="6390" max="6390" width="11.28515625" style="3" bestFit="1" customWidth="1"/>
    <col min="6391" max="6391" width="13.140625" style="3" customWidth="1"/>
    <col min="6392" max="6392" width="12" style="3" customWidth="1"/>
    <col min="6393" max="6394" width="13.85546875" style="3" customWidth="1"/>
    <col min="6395" max="6395" width="18.5703125" style="3" customWidth="1"/>
    <col min="6396" max="6396" width="10" style="3" bestFit="1" customWidth="1"/>
    <col min="6397" max="6397" width="13.140625" style="3" bestFit="1" customWidth="1"/>
    <col min="6398" max="6398" width="11.5703125" style="3" customWidth="1"/>
    <col min="6399" max="6399" width="11.5703125" style="3" bestFit="1" customWidth="1"/>
    <col min="6400" max="6400" width="11.28515625" style="3" bestFit="1" customWidth="1"/>
    <col min="6401" max="6401" width="13.140625" style="3" bestFit="1" customWidth="1"/>
    <col min="6402" max="6402" width="9.140625" style="3"/>
    <col min="6403" max="6403" width="10" style="3" bestFit="1" customWidth="1"/>
    <col min="6404" max="6404" width="9.140625" style="3"/>
    <col min="6405" max="6405" width="11.28515625" style="3" bestFit="1" customWidth="1"/>
    <col min="6406" max="6636" width="9.140625" style="3"/>
    <col min="6637" max="6637" width="2.85546875" style="3" customWidth="1"/>
    <col min="6638" max="6638" width="42.140625" style="3" customWidth="1"/>
    <col min="6639" max="6639" width="6" style="3" customWidth="1"/>
    <col min="6640" max="6640" width="6.5703125" style="3" customWidth="1"/>
    <col min="6641" max="6641" width="12.140625" style="3" customWidth="1"/>
    <col min="6642" max="6642" width="13.85546875" style="3" customWidth="1"/>
    <col min="6643" max="6643" width="13.7109375" style="3" customWidth="1"/>
    <col min="6644" max="6644" width="13.42578125" style="3" customWidth="1"/>
    <col min="6645" max="6645" width="13.140625" style="3" customWidth="1"/>
    <col min="6646" max="6646" width="11.28515625" style="3" bestFit="1" customWidth="1"/>
    <col min="6647" max="6647" width="13.140625" style="3" customWidth="1"/>
    <col min="6648" max="6648" width="12" style="3" customWidth="1"/>
    <col min="6649" max="6650" width="13.85546875" style="3" customWidth="1"/>
    <col min="6651" max="6651" width="18.5703125" style="3" customWidth="1"/>
    <col min="6652" max="6652" width="10" style="3" bestFit="1" customWidth="1"/>
    <col min="6653" max="6653" width="13.140625" style="3" bestFit="1" customWidth="1"/>
    <col min="6654" max="6654" width="11.5703125" style="3" customWidth="1"/>
    <col min="6655" max="6655" width="11.5703125" style="3" bestFit="1" customWidth="1"/>
    <col min="6656" max="6656" width="11.28515625" style="3" bestFit="1" customWidth="1"/>
    <col min="6657" max="6657" width="13.140625" style="3" bestFit="1" customWidth="1"/>
    <col min="6658" max="6658" width="9.140625" style="3"/>
    <col min="6659" max="6659" width="10" style="3" bestFit="1" customWidth="1"/>
    <col min="6660" max="6660" width="9.140625" style="3"/>
    <col min="6661" max="6661" width="11.28515625" style="3" bestFit="1" customWidth="1"/>
    <col min="6662" max="6892" width="9.140625" style="3"/>
    <col min="6893" max="6893" width="2.85546875" style="3" customWidth="1"/>
    <col min="6894" max="6894" width="42.140625" style="3" customWidth="1"/>
    <col min="6895" max="6895" width="6" style="3" customWidth="1"/>
    <col min="6896" max="6896" width="6.5703125" style="3" customWidth="1"/>
    <col min="6897" max="6897" width="12.140625" style="3" customWidth="1"/>
    <col min="6898" max="6898" width="13.85546875" style="3" customWidth="1"/>
    <col min="6899" max="6899" width="13.7109375" style="3" customWidth="1"/>
    <col min="6900" max="6900" width="13.42578125" style="3" customWidth="1"/>
    <col min="6901" max="6901" width="13.140625" style="3" customWidth="1"/>
    <col min="6902" max="6902" width="11.28515625" style="3" bestFit="1" customWidth="1"/>
    <col min="6903" max="6903" width="13.140625" style="3" customWidth="1"/>
    <col min="6904" max="6904" width="12" style="3" customWidth="1"/>
    <col min="6905" max="6906" width="13.85546875" style="3" customWidth="1"/>
    <col min="6907" max="6907" width="18.5703125" style="3" customWidth="1"/>
    <col min="6908" max="6908" width="10" style="3" bestFit="1" customWidth="1"/>
    <col min="6909" max="6909" width="13.140625" style="3" bestFit="1" customWidth="1"/>
    <col min="6910" max="6910" width="11.5703125" style="3" customWidth="1"/>
    <col min="6911" max="6911" width="11.5703125" style="3" bestFit="1" customWidth="1"/>
    <col min="6912" max="6912" width="11.28515625" style="3" bestFit="1" customWidth="1"/>
    <col min="6913" max="6913" width="13.140625" style="3" bestFit="1" customWidth="1"/>
    <col min="6914" max="6914" width="9.140625" style="3"/>
    <col min="6915" max="6915" width="10" style="3" bestFit="1" customWidth="1"/>
    <col min="6916" max="6916" width="9.140625" style="3"/>
    <col min="6917" max="6917" width="11.28515625" style="3" bestFit="1" customWidth="1"/>
    <col min="6918" max="7148" width="9.140625" style="3"/>
    <col min="7149" max="7149" width="2.85546875" style="3" customWidth="1"/>
    <col min="7150" max="7150" width="42.140625" style="3" customWidth="1"/>
    <col min="7151" max="7151" width="6" style="3" customWidth="1"/>
    <col min="7152" max="7152" width="6.5703125" style="3" customWidth="1"/>
    <col min="7153" max="7153" width="12.140625" style="3" customWidth="1"/>
    <col min="7154" max="7154" width="13.85546875" style="3" customWidth="1"/>
    <col min="7155" max="7155" width="13.7109375" style="3" customWidth="1"/>
    <col min="7156" max="7156" width="13.42578125" style="3" customWidth="1"/>
    <col min="7157" max="7157" width="13.140625" style="3" customWidth="1"/>
    <col min="7158" max="7158" width="11.28515625" style="3" bestFit="1" customWidth="1"/>
    <col min="7159" max="7159" width="13.140625" style="3" customWidth="1"/>
    <col min="7160" max="7160" width="12" style="3" customWidth="1"/>
    <col min="7161" max="7162" width="13.85546875" style="3" customWidth="1"/>
    <col min="7163" max="7163" width="18.5703125" style="3" customWidth="1"/>
    <col min="7164" max="7164" width="10" style="3" bestFit="1" customWidth="1"/>
    <col min="7165" max="7165" width="13.140625" style="3" bestFit="1" customWidth="1"/>
    <col min="7166" max="7166" width="11.5703125" style="3" customWidth="1"/>
    <col min="7167" max="7167" width="11.5703125" style="3" bestFit="1" customWidth="1"/>
    <col min="7168" max="7168" width="11.28515625" style="3" bestFit="1" customWidth="1"/>
    <col min="7169" max="7169" width="13.140625" style="3" bestFit="1" customWidth="1"/>
    <col min="7170" max="7170" width="9.140625" style="3"/>
    <col min="7171" max="7171" width="10" style="3" bestFit="1" customWidth="1"/>
    <col min="7172" max="7172" width="9.140625" style="3"/>
    <col min="7173" max="7173" width="11.28515625" style="3" bestFit="1" customWidth="1"/>
    <col min="7174" max="7404" width="9.140625" style="3"/>
    <col min="7405" max="7405" width="2.85546875" style="3" customWidth="1"/>
    <col min="7406" max="7406" width="42.140625" style="3" customWidth="1"/>
    <col min="7407" max="7407" width="6" style="3" customWidth="1"/>
    <col min="7408" max="7408" width="6.5703125" style="3" customWidth="1"/>
    <col min="7409" max="7409" width="12.140625" style="3" customWidth="1"/>
    <col min="7410" max="7410" width="13.85546875" style="3" customWidth="1"/>
    <col min="7411" max="7411" width="13.7109375" style="3" customWidth="1"/>
    <col min="7412" max="7412" width="13.42578125" style="3" customWidth="1"/>
    <col min="7413" max="7413" width="13.140625" style="3" customWidth="1"/>
    <col min="7414" max="7414" width="11.28515625" style="3" bestFit="1" customWidth="1"/>
    <col min="7415" max="7415" width="13.140625" style="3" customWidth="1"/>
    <col min="7416" max="7416" width="12" style="3" customWidth="1"/>
    <col min="7417" max="7418" width="13.85546875" style="3" customWidth="1"/>
    <col min="7419" max="7419" width="18.5703125" style="3" customWidth="1"/>
    <col min="7420" max="7420" width="10" style="3" bestFit="1" customWidth="1"/>
    <col min="7421" max="7421" width="13.140625" style="3" bestFit="1" customWidth="1"/>
    <col min="7422" max="7422" width="11.5703125" style="3" customWidth="1"/>
    <col min="7423" max="7423" width="11.5703125" style="3" bestFit="1" customWidth="1"/>
    <col min="7424" max="7424" width="11.28515625" style="3" bestFit="1" customWidth="1"/>
    <col min="7425" max="7425" width="13.140625" style="3" bestFit="1" customWidth="1"/>
    <col min="7426" max="7426" width="9.140625" style="3"/>
    <col min="7427" max="7427" width="10" style="3" bestFit="1" customWidth="1"/>
    <col min="7428" max="7428" width="9.140625" style="3"/>
    <col min="7429" max="7429" width="11.28515625" style="3" bestFit="1" customWidth="1"/>
    <col min="7430" max="7660" width="9.140625" style="3"/>
    <col min="7661" max="7661" width="2.85546875" style="3" customWidth="1"/>
    <col min="7662" max="7662" width="42.140625" style="3" customWidth="1"/>
    <col min="7663" max="7663" width="6" style="3" customWidth="1"/>
    <col min="7664" max="7664" width="6.5703125" style="3" customWidth="1"/>
    <col min="7665" max="7665" width="12.140625" style="3" customWidth="1"/>
    <col min="7666" max="7666" width="13.85546875" style="3" customWidth="1"/>
    <col min="7667" max="7667" width="13.7109375" style="3" customWidth="1"/>
    <col min="7668" max="7668" width="13.42578125" style="3" customWidth="1"/>
    <col min="7669" max="7669" width="13.140625" style="3" customWidth="1"/>
    <col min="7670" max="7670" width="11.28515625" style="3" bestFit="1" customWidth="1"/>
    <col min="7671" max="7671" width="13.140625" style="3" customWidth="1"/>
    <col min="7672" max="7672" width="12" style="3" customWidth="1"/>
    <col min="7673" max="7674" width="13.85546875" style="3" customWidth="1"/>
    <col min="7675" max="7675" width="18.5703125" style="3" customWidth="1"/>
    <col min="7676" max="7676" width="10" style="3" bestFit="1" customWidth="1"/>
    <col min="7677" max="7677" width="13.140625" style="3" bestFit="1" customWidth="1"/>
    <col min="7678" max="7678" width="11.5703125" style="3" customWidth="1"/>
    <col min="7679" max="7679" width="11.5703125" style="3" bestFit="1" customWidth="1"/>
    <col min="7680" max="7680" width="11.28515625" style="3" bestFit="1" customWidth="1"/>
    <col min="7681" max="7681" width="13.140625" style="3" bestFit="1" customWidth="1"/>
    <col min="7682" max="7682" width="9.140625" style="3"/>
    <col min="7683" max="7683" width="10" style="3" bestFit="1" customWidth="1"/>
    <col min="7684" max="7684" width="9.140625" style="3"/>
    <col min="7685" max="7685" width="11.28515625" style="3" bestFit="1" customWidth="1"/>
    <col min="7686" max="7916" width="9.140625" style="3"/>
    <col min="7917" max="7917" width="2.85546875" style="3" customWidth="1"/>
    <col min="7918" max="7918" width="42.140625" style="3" customWidth="1"/>
    <col min="7919" max="7919" width="6" style="3" customWidth="1"/>
    <col min="7920" max="7920" width="6.5703125" style="3" customWidth="1"/>
    <col min="7921" max="7921" width="12.140625" style="3" customWidth="1"/>
    <col min="7922" max="7922" width="13.85546875" style="3" customWidth="1"/>
    <col min="7923" max="7923" width="13.7109375" style="3" customWidth="1"/>
    <col min="7924" max="7924" width="13.42578125" style="3" customWidth="1"/>
    <col min="7925" max="7925" width="13.140625" style="3" customWidth="1"/>
    <col min="7926" max="7926" width="11.28515625" style="3" bestFit="1" customWidth="1"/>
    <col min="7927" max="7927" width="13.140625" style="3" customWidth="1"/>
    <col min="7928" max="7928" width="12" style="3" customWidth="1"/>
    <col min="7929" max="7930" width="13.85546875" style="3" customWidth="1"/>
    <col min="7931" max="7931" width="18.5703125" style="3" customWidth="1"/>
    <col min="7932" max="7932" width="10" style="3" bestFit="1" customWidth="1"/>
    <col min="7933" max="7933" width="13.140625" style="3" bestFit="1" customWidth="1"/>
    <col min="7934" max="7934" width="11.5703125" style="3" customWidth="1"/>
    <col min="7935" max="7935" width="11.5703125" style="3" bestFit="1" customWidth="1"/>
    <col min="7936" max="7936" width="11.28515625" style="3" bestFit="1" customWidth="1"/>
    <col min="7937" max="7937" width="13.140625" style="3" bestFit="1" customWidth="1"/>
    <col min="7938" max="7938" width="9.140625" style="3"/>
    <col min="7939" max="7939" width="10" style="3" bestFit="1" customWidth="1"/>
    <col min="7940" max="7940" width="9.140625" style="3"/>
    <col min="7941" max="7941" width="11.28515625" style="3" bestFit="1" customWidth="1"/>
    <col min="7942" max="8172" width="9.140625" style="3"/>
    <col min="8173" max="8173" width="2.85546875" style="3" customWidth="1"/>
    <col min="8174" max="8174" width="42.140625" style="3" customWidth="1"/>
    <col min="8175" max="8175" width="6" style="3" customWidth="1"/>
    <col min="8176" max="8176" width="6.5703125" style="3" customWidth="1"/>
    <col min="8177" max="8177" width="12.140625" style="3" customWidth="1"/>
    <col min="8178" max="8178" width="13.85546875" style="3" customWidth="1"/>
    <col min="8179" max="8179" width="13.7109375" style="3" customWidth="1"/>
    <col min="8180" max="8180" width="13.42578125" style="3" customWidth="1"/>
    <col min="8181" max="8181" width="13.140625" style="3" customWidth="1"/>
    <col min="8182" max="8182" width="11.28515625" style="3" bestFit="1" customWidth="1"/>
    <col min="8183" max="8183" width="13.140625" style="3" customWidth="1"/>
    <col min="8184" max="8184" width="12" style="3" customWidth="1"/>
    <col min="8185" max="8186" width="13.85546875" style="3" customWidth="1"/>
    <col min="8187" max="8187" width="18.5703125" style="3" customWidth="1"/>
    <col min="8188" max="8188" width="10" style="3" bestFit="1" customWidth="1"/>
    <col min="8189" max="8189" width="13.140625" style="3" bestFit="1" customWidth="1"/>
    <col min="8190" max="8190" width="11.5703125" style="3" customWidth="1"/>
    <col min="8191" max="8191" width="11.5703125" style="3" bestFit="1" customWidth="1"/>
    <col min="8192" max="8192" width="11.28515625" style="3" bestFit="1" customWidth="1"/>
    <col min="8193" max="8193" width="13.140625" style="3" bestFit="1" customWidth="1"/>
    <col min="8194" max="8194" width="9.140625" style="3"/>
    <col min="8195" max="8195" width="10" style="3" bestFit="1" customWidth="1"/>
    <col min="8196" max="8196" width="9.140625" style="3"/>
    <col min="8197" max="8197" width="11.28515625" style="3" bestFit="1" customWidth="1"/>
    <col min="8198" max="8428" width="9.140625" style="3"/>
    <col min="8429" max="8429" width="2.85546875" style="3" customWidth="1"/>
    <col min="8430" max="8430" width="42.140625" style="3" customWidth="1"/>
    <col min="8431" max="8431" width="6" style="3" customWidth="1"/>
    <col min="8432" max="8432" width="6.5703125" style="3" customWidth="1"/>
    <col min="8433" max="8433" width="12.140625" style="3" customWidth="1"/>
    <col min="8434" max="8434" width="13.85546875" style="3" customWidth="1"/>
    <col min="8435" max="8435" width="13.7109375" style="3" customWidth="1"/>
    <col min="8436" max="8436" width="13.42578125" style="3" customWidth="1"/>
    <col min="8437" max="8437" width="13.140625" style="3" customWidth="1"/>
    <col min="8438" max="8438" width="11.28515625" style="3" bestFit="1" customWidth="1"/>
    <col min="8439" max="8439" width="13.140625" style="3" customWidth="1"/>
    <col min="8440" max="8440" width="12" style="3" customWidth="1"/>
    <col min="8441" max="8442" width="13.85546875" style="3" customWidth="1"/>
    <col min="8443" max="8443" width="18.5703125" style="3" customWidth="1"/>
    <col min="8444" max="8444" width="10" style="3" bestFit="1" customWidth="1"/>
    <col min="8445" max="8445" width="13.140625" style="3" bestFit="1" customWidth="1"/>
    <col min="8446" max="8446" width="11.5703125" style="3" customWidth="1"/>
    <col min="8447" max="8447" width="11.5703125" style="3" bestFit="1" customWidth="1"/>
    <col min="8448" max="8448" width="11.28515625" style="3" bestFit="1" customWidth="1"/>
    <col min="8449" max="8449" width="13.140625" style="3" bestFit="1" customWidth="1"/>
    <col min="8450" max="8450" width="9.140625" style="3"/>
    <col min="8451" max="8451" width="10" style="3" bestFit="1" customWidth="1"/>
    <col min="8452" max="8452" width="9.140625" style="3"/>
    <col min="8453" max="8453" width="11.28515625" style="3" bestFit="1" customWidth="1"/>
    <col min="8454" max="8684" width="9.140625" style="3"/>
    <col min="8685" max="8685" width="2.85546875" style="3" customWidth="1"/>
    <col min="8686" max="8686" width="42.140625" style="3" customWidth="1"/>
    <col min="8687" max="8687" width="6" style="3" customWidth="1"/>
    <col min="8688" max="8688" width="6.5703125" style="3" customWidth="1"/>
    <col min="8689" max="8689" width="12.140625" style="3" customWidth="1"/>
    <col min="8690" max="8690" width="13.85546875" style="3" customWidth="1"/>
    <col min="8691" max="8691" width="13.7109375" style="3" customWidth="1"/>
    <col min="8692" max="8692" width="13.42578125" style="3" customWidth="1"/>
    <col min="8693" max="8693" width="13.140625" style="3" customWidth="1"/>
    <col min="8694" max="8694" width="11.28515625" style="3" bestFit="1" customWidth="1"/>
    <col min="8695" max="8695" width="13.140625" style="3" customWidth="1"/>
    <col min="8696" max="8696" width="12" style="3" customWidth="1"/>
    <col min="8697" max="8698" width="13.85546875" style="3" customWidth="1"/>
    <col min="8699" max="8699" width="18.5703125" style="3" customWidth="1"/>
    <col min="8700" max="8700" width="10" style="3" bestFit="1" customWidth="1"/>
    <col min="8701" max="8701" width="13.140625" style="3" bestFit="1" customWidth="1"/>
    <col min="8702" max="8702" width="11.5703125" style="3" customWidth="1"/>
    <col min="8703" max="8703" width="11.5703125" style="3" bestFit="1" customWidth="1"/>
    <col min="8704" max="8704" width="11.28515625" style="3" bestFit="1" customWidth="1"/>
    <col min="8705" max="8705" width="13.140625" style="3" bestFit="1" customWidth="1"/>
    <col min="8706" max="8706" width="9.140625" style="3"/>
    <col min="8707" max="8707" width="10" style="3" bestFit="1" customWidth="1"/>
    <col min="8708" max="8708" width="9.140625" style="3"/>
    <col min="8709" max="8709" width="11.28515625" style="3" bestFit="1" customWidth="1"/>
    <col min="8710" max="8940" width="9.140625" style="3"/>
    <col min="8941" max="8941" width="2.85546875" style="3" customWidth="1"/>
    <col min="8942" max="8942" width="42.140625" style="3" customWidth="1"/>
    <col min="8943" max="8943" width="6" style="3" customWidth="1"/>
    <col min="8944" max="8944" width="6.5703125" style="3" customWidth="1"/>
    <col min="8945" max="8945" width="12.140625" style="3" customWidth="1"/>
    <col min="8946" max="8946" width="13.85546875" style="3" customWidth="1"/>
    <col min="8947" max="8947" width="13.7109375" style="3" customWidth="1"/>
    <col min="8948" max="8948" width="13.42578125" style="3" customWidth="1"/>
    <col min="8949" max="8949" width="13.140625" style="3" customWidth="1"/>
    <col min="8950" max="8950" width="11.28515625" style="3" bestFit="1" customWidth="1"/>
    <col min="8951" max="8951" width="13.140625" style="3" customWidth="1"/>
    <col min="8952" max="8952" width="12" style="3" customWidth="1"/>
    <col min="8953" max="8954" width="13.85546875" style="3" customWidth="1"/>
    <col min="8955" max="8955" width="18.5703125" style="3" customWidth="1"/>
    <col min="8956" max="8956" width="10" style="3" bestFit="1" customWidth="1"/>
    <col min="8957" max="8957" width="13.140625" style="3" bestFit="1" customWidth="1"/>
    <col min="8958" max="8958" width="11.5703125" style="3" customWidth="1"/>
    <col min="8959" max="8959" width="11.5703125" style="3" bestFit="1" customWidth="1"/>
    <col min="8960" max="8960" width="11.28515625" style="3" bestFit="1" customWidth="1"/>
    <col min="8961" max="8961" width="13.140625" style="3" bestFit="1" customWidth="1"/>
    <col min="8962" max="8962" width="9.140625" style="3"/>
    <col min="8963" max="8963" width="10" style="3" bestFit="1" customWidth="1"/>
    <col min="8964" max="8964" width="9.140625" style="3"/>
    <col min="8965" max="8965" width="11.28515625" style="3" bestFit="1" customWidth="1"/>
    <col min="8966" max="9196" width="9.140625" style="3"/>
    <col min="9197" max="9197" width="2.85546875" style="3" customWidth="1"/>
    <col min="9198" max="9198" width="42.140625" style="3" customWidth="1"/>
    <col min="9199" max="9199" width="6" style="3" customWidth="1"/>
    <col min="9200" max="9200" width="6.5703125" style="3" customWidth="1"/>
    <col min="9201" max="9201" width="12.140625" style="3" customWidth="1"/>
    <col min="9202" max="9202" width="13.85546875" style="3" customWidth="1"/>
    <col min="9203" max="9203" width="13.7109375" style="3" customWidth="1"/>
    <col min="9204" max="9204" width="13.42578125" style="3" customWidth="1"/>
    <col min="9205" max="9205" width="13.140625" style="3" customWidth="1"/>
    <col min="9206" max="9206" width="11.28515625" style="3" bestFit="1" customWidth="1"/>
    <col min="9207" max="9207" width="13.140625" style="3" customWidth="1"/>
    <col min="9208" max="9208" width="12" style="3" customWidth="1"/>
    <col min="9209" max="9210" width="13.85546875" style="3" customWidth="1"/>
    <col min="9211" max="9211" width="18.5703125" style="3" customWidth="1"/>
    <col min="9212" max="9212" width="10" style="3" bestFit="1" customWidth="1"/>
    <col min="9213" max="9213" width="13.140625" style="3" bestFit="1" customWidth="1"/>
    <col min="9214" max="9214" width="11.5703125" style="3" customWidth="1"/>
    <col min="9215" max="9215" width="11.5703125" style="3" bestFit="1" customWidth="1"/>
    <col min="9216" max="9216" width="11.28515625" style="3" bestFit="1" customWidth="1"/>
    <col min="9217" max="9217" width="13.140625" style="3" bestFit="1" customWidth="1"/>
    <col min="9218" max="9218" width="9.140625" style="3"/>
    <col min="9219" max="9219" width="10" style="3" bestFit="1" customWidth="1"/>
    <col min="9220" max="9220" width="9.140625" style="3"/>
    <col min="9221" max="9221" width="11.28515625" style="3" bestFit="1" customWidth="1"/>
    <col min="9222" max="9452" width="9.140625" style="3"/>
    <col min="9453" max="9453" width="2.85546875" style="3" customWidth="1"/>
    <col min="9454" max="9454" width="42.140625" style="3" customWidth="1"/>
    <col min="9455" max="9455" width="6" style="3" customWidth="1"/>
    <col min="9456" max="9456" width="6.5703125" style="3" customWidth="1"/>
    <col min="9457" max="9457" width="12.140625" style="3" customWidth="1"/>
    <col min="9458" max="9458" width="13.85546875" style="3" customWidth="1"/>
    <col min="9459" max="9459" width="13.7109375" style="3" customWidth="1"/>
    <col min="9460" max="9460" width="13.42578125" style="3" customWidth="1"/>
    <col min="9461" max="9461" width="13.140625" style="3" customWidth="1"/>
    <col min="9462" max="9462" width="11.28515625" style="3" bestFit="1" customWidth="1"/>
    <col min="9463" max="9463" width="13.140625" style="3" customWidth="1"/>
    <col min="9464" max="9464" width="12" style="3" customWidth="1"/>
    <col min="9465" max="9466" width="13.85546875" style="3" customWidth="1"/>
    <col min="9467" max="9467" width="18.5703125" style="3" customWidth="1"/>
    <col min="9468" max="9468" width="10" style="3" bestFit="1" customWidth="1"/>
    <col min="9469" max="9469" width="13.140625" style="3" bestFit="1" customWidth="1"/>
    <col min="9470" max="9470" width="11.5703125" style="3" customWidth="1"/>
    <col min="9471" max="9471" width="11.5703125" style="3" bestFit="1" customWidth="1"/>
    <col min="9472" max="9472" width="11.28515625" style="3" bestFit="1" customWidth="1"/>
    <col min="9473" max="9473" width="13.140625" style="3" bestFit="1" customWidth="1"/>
    <col min="9474" max="9474" width="9.140625" style="3"/>
    <col min="9475" max="9475" width="10" style="3" bestFit="1" customWidth="1"/>
    <col min="9476" max="9476" width="9.140625" style="3"/>
    <col min="9477" max="9477" width="11.28515625" style="3" bestFit="1" customWidth="1"/>
    <col min="9478" max="9708" width="9.140625" style="3"/>
    <col min="9709" max="9709" width="2.85546875" style="3" customWidth="1"/>
    <col min="9710" max="9710" width="42.140625" style="3" customWidth="1"/>
    <col min="9711" max="9711" width="6" style="3" customWidth="1"/>
    <col min="9712" max="9712" width="6.5703125" style="3" customWidth="1"/>
    <col min="9713" max="9713" width="12.140625" style="3" customWidth="1"/>
    <col min="9714" max="9714" width="13.85546875" style="3" customWidth="1"/>
    <col min="9715" max="9715" width="13.7109375" style="3" customWidth="1"/>
    <col min="9716" max="9716" width="13.42578125" style="3" customWidth="1"/>
    <col min="9717" max="9717" width="13.140625" style="3" customWidth="1"/>
    <col min="9718" max="9718" width="11.28515625" style="3" bestFit="1" customWidth="1"/>
    <col min="9719" max="9719" width="13.140625" style="3" customWidth="1"/>
    <col min="9720" max="9720" width="12" style="3" customWidth="1"/>
    <col min="9721" max="9722" width="13.85546875" style="3" customWidth="1"/>
    <col min="9723" max="9723" width="18.5703125" style="3" customWidth="1"/>
    <col min="9724" max="9724" width="10" style="3" bestFit="1" customWidth="1"/>
    <col min="9725" max="9725" width="13.140625" style="3" bestFit="1" customWidth="1"/>
    <col min="9726" max="9726" width="11.5703125" style="3" customWidth="1"/>
    <col min="9727" max="9727" width="11.5703125" style="3" bestFit="1" customWidth="1"/>
    <col min="9728" max="9728" width="11.28515625" style="3" bestFit="1" customWidth="1"/>
    <col min="9729" max="9729" width="13.140625" style="3" bestFit="1" customWidth="1"/>
    <col min="9730" max="9730" width="9.140625" style="3"/>
    <col min="9731" max="9731" width="10" style="3" bestFit="1" customWidth="1"/>
    <col min="9732" max="9732" width="9.140625" style="3"/>
    <col min="9733" max="9733" width="11.28515625" style="3" bestFit="1" customWidth="1"/>
    <col min="9734" max="9964" width="9.140625" style="3"/>
    <col min="9965" max="9965" width="2.85546875" style="3" customWidth="1"/>
    <col min="9966" max="9966" width="42.140625" style="3" customWidth="1"/>
    <col min="9967" max="9967" width="6" style="3" customWidth="1"/>
    <col min="9968" max="9968" width="6.5703125" style="3" customWidth="1"/>
    <col min="9969" max="9969" width="12.140625" style="3" customWidth="1"/>
    <col min="9970" max="9970" width="13.85546875" style="3" customWidth="1"/>
    <col min="9971" max="9971" width="13.7109375" style="3" customWidth="1"/>
    <col min="9972" max="9972" width="13.42578125" style="3" customWidth="1"/>
    <col min="9973" max="9973" width="13.140625" style="3" customWidth="1"/>
    <col min="9974" max="9974" width="11.28515625" style="3" bestFit="1" customWidth="1"/>
    <col min="9975" max="9975" width="13.140625" style="3" customWidth="1"/>
    <col min="9976" max="9976" width="12" style="3" customWidth="1"/>
    <col min="9977" max="9978" width="13.85546875" style="3" customWidth="1"/>
    <col min="9979" max="9979" width="18.5703125" style="3" customWidth="1"/>
    <col min="9980" max="9980" width="10" style="3" bestFit="1" customWidth="1"/>
    <col min="9981" max="9981" width="13.140625" style="3" bestFit="1" customWidth="1"/>
    <col min="9982" max="9982" width="11.5703125" style="3" customWidth="1"/>
    <col min="9983" max="9983" width="11.5703125" style="3" bestFit="1" customWidth="1"/>
    <col min="9984" max="9984" width="11.28515625" style="3" bestFit="1" customWidth="1"/>
    <col min="9985" max="9985" width="13.140625" style="3" bestFit="1" customWidth="1"/>
    <col min="9986" max="9986" width="9.140625" style="3"/>
    <col min="9987" max="9987" width="10" style="3" bestFit="1" customWidth="1"/>
    <col min="9988" max="9988" width="9.140625" style="3"/>
    <col min="9989" max="9989" width="11.28515625" style="3" bestFit="1" customWidth="1"/>
    <col min="9990" max="10220" width="9.140625" style="3"/>
    <col min="10221" max="10221" width="2.85546875" style="3" customWidth="1"/>
    <col min="10222" max="10222" width="42.140625" style="3" customWidth="1"/>
    <col min="10223" max="10223" width="6" style="3" customWidth="1"/>
    <col min="10224" max="10224" width="6.5703125" style="3" customWidth="1"/>
    <col min="10225" max="10225" width="12.140625" style="3" customWidth="1"/>
    <col min="10226" max="10226" width="13.85546875" style="3" customWidth="1"/>
    <col min="10227" max="10227" width="13.7109375" style="3" customWidth="1"/>
    <col min="10228" max="10228" width="13.42578125" style="3" customWidth="1"/>
    <col min="10229" max="10229" width="13.140625" style="3" customWidth="1"/>
    <col min="10230" max="10230" width="11.28515625" style="3" bestFit="1" customWidth="1"/>
    <col min="10231" max="10231" width="13.140625" style="3" customWidth="1"/>
    <col min="10232" max="10232" width="12" style="3" customWidth="1"/>
    <col min="10233" max="10234" width="13.85546875" style="3" customWidth="1"/>
    <col min="10235" max="10235" width="18.5703125" style="3" customWidth="1"/>
    <col min="10236" max="10236" width="10" style="3" bestFit="1" customWidth="1"/>
    <col min="10237" max="10237" width="13.140625" style="3" bestFit="1" customWidth="1"/>
    <col min="10238" max="10238" width="11.5703125" style="3" customWidth="1"/>
    <col min="10239" max="10239" width="11.5703125" style="3" bestFit="1" customWidth="1"/>
    <col min="10240" max="10240" width="11.28515625" style="3" bestFit="1" customWidth="1"/>
    <col min="10241" max="10241" width="13.140625" style="3" bestFit="1" customWidth="1"/>
    <col min="10242" max="10242" width="9.140625" style="3"/>
    <col min="10243" max="10243" width="10" style="3" bestFit="1" customWidth="1"/>
    <col min="10244" max="10244" width="9.140625" style="3"/>
    <col min="10245" max="10245" width="11.28515625" style="3" bestFit="1" customWidth="1"/>
    <col min="10246" max="10476" width="9.140625" style="3"/>
    <col min="10477" max="10477" width="2.85546875" style="3" customWidth="1"/>
    <col min="10478" max="10478" width="42.140625" style="3" customWidth="1"/>
    <col min="10479" max="10479" width="6" style="3" customWidth="1"/>
    <col min="10480" max="10480" width="6.5703125" style="3" customWidth="1"/>
    <col min="10481" max="10481" width="12.140625" style="3" customWidth="1"/>
    <col min="10482" max="10482" width="13.85546875" style="3" customWidth="1"/>
    <col min="10483" max="10483" width="13.7109375" style="3" customWidth="1"/>
    <col min="10484" max="10484" width="13.42578125" style="3" customWidth="1"/>
    <col min="10485" max="10485" width="13.140625" style="3" customWidth="1"/>
    <col min="10486" max="10486" width="11.28515625" style="3" bestFit="1" customWidth="1"/>
    <col min="10487" max="10487" width="13.140625" style="3" customWidth="1"/>
    <col min="10488" max="10488" width="12" style="3" customWidth="1"/>
    <col min="10489" max="10490" width="13.85546875" style="3" customWidth="1"/>
    <col min="10491" max="10491" width="18.5703125" style="3" customWidth="1"/>
    <col min="10492" max="10492" width="10" style="3" bestFit="1" customWidth="1"/>
    <col min="10493" max="10493" width="13.140625" style="3" bestFit="1" customWidth="1"/>
    <col min="10494" max="10494" width="11.5703125" style="3" customWidth="1"/>
    <col min="10495" max="10495" width="11.5703125" style="3" bestFit="1" customWidth="1"/>
    <col min="10496" max="10496" width="11.28515625" style="3" bestFit="1" customWidth="1"/>
    <col min="10497" max="10497" width="13.140625" style="3" bestFit="1" customWidth="1"/>
    <col min="10498" max="10498" width="9.140625" style="3"/>
    <col min="10499" max="10499" width="10" style="3" bestFit="1" customWidth="1"/>
    <col min="10500" max="10500" width="9.140625" style="3"/>
    <col min="10501" max="10501" width="11.28515625" style="3" bestFit="1" customWidth="1"/>
    <col min="10502" max="10732" width="9.140625" style="3"/>
    <col min="10733" max="10733" width="2.85546875" style="3" customWidth="1"/>
    <col min="10734" max="10734" width="42.140625" style="3" customWidth="1"/>
    <col min="10735" max="10735" width="6" style="3" customWidth="1"/>
    <col min="10736" max="10736" width="6.5703125" style="3" customWidth="1"/>
    <col min="10737" max="10737" width="12.140625" style="3" customWidth="1"/>
    <col min="10738" max="10738" width="13.85546875" style="3" customWidth="1"/>
    <col min="10739" max="10739" width="13.7109375" style="3" customWidth="1"/>
    <col min="10740" max="10740" width="13.42578125" style="3" customWidth="1"/>
    <col min="10741" max="10741" width="13.140625" style="3" customWidth="1"/>
    <col min="10742" max="10742" width="11.28515625" style="3" bestFit="1" customWidth="1"/>
    <col min="10743" max="10743" width="13.140625" style="3" customWidth="1"/>
    <col min="10744" max="10744" width="12" style="3" customWidth="1"/>
    <col min="10745" max="10746" width="13.85546875" style="3" customWidth="1"/>
    <col min="10747" max="10747" width="18.5703125" style="3" customWidth="1"/>
    <col min="10748" max="10748" width="10" style="3" bestFit="1" customWidth="1"/>
    <col min="10749" max="10749" width="13.140625" style="3" bestFit="1" customWidth="1"/>
    <col min="10750" max="10750" width="11.5703125" style="3" customWidth="1"/>
    <col min="10751" max="10751" width="11.5703125" style="3" bestFit="1" customWidth="1"/>
    <col min="10752" max="10752" width="11.28515625" style="3" bestFit="1" customWidth="1"/>
    <col min="10753" max="10753" width="13.140625" style="3" bestFit="1" customWidth="1"/>
    <col min="10754" max="10754" width="9.140625" style="3"/>
    <col min="10755" max="10755" width="10" style="3" bestFit="1" customWidth="1"/>
    <col min="10756" max="10756" width="9.140625" style="3"/>
    <col min="10757" max="10757" width="11.28515625" style="3" bestFit="1" customWidth="1"/>
    <col min="10758" max="10988" width="9.140625" style="3"/>
    <col min="10989" max="10989" width="2.85546875" style="3" customWidth="1"/>
    <col min="10990" max="10990" width="42.140625" style="3" customWidth="1"/>
    <col min="10991" max="10991" width="6" style="3" customWidth="1"/>
    <col min="10992" max="10992" width="6.5703125" style="3" customWidth="1"/>
    <col min="10993" max="10993" width="12.140625" style="3" customWidth="1"/>
    <col min="10994" max="10994" width="13.85546875" style="3" customWidth="1"/>
    <col min="10995" max="10995" width="13.7109375" style="3" customWidth="1"/>
    <col min="10996" max="10996" width="13.42578125" style="3" customWidth="1"/>
    <col min="10997" max="10997" width="13.140625" style="3" customWidth="1"/>
    <col min="10998" max="10998" width="11.28515625" style="3" bestFit="1" customWidth="1"/>
    <col min="10999" max="10999" width="13.140625" style="3" customWidth="1"/>
    <col min="11000" max="11000" width="12" style="3" customWidth="1"/>
    <col min="11001" max="11002" width="13.85546875" style="3" customWidth="1"/>
    <col min="11003" max="11003" width="18.5703125" style="3" customWidth="1"/>
    <col min="11004" max="11004" width="10" style="3" bestFit="1" customWidth="1"/>
    <col min="11005" max="11005" width="13.140625" style="3" bestFit="1" customWidth="1"/>
    <col min="11006" max="11006" width="11.5703125" style="3" customWidth="1"/>
    <col min="11007" max="11007" width="11.5703125" style="3" bestFit="1" customWidth="1"/>
    <col min="11008" max="11008" width="11.28515625" style="3" bestFit="1" customWidth="1"/>
    <col min="11009" max="11009" width="13.140625" style="3" bestFit="1" customWidth="1"/>
    <col min="11010" max="11010" width="9.140625" style="3"/>
    <col min="11011" max="11011" width="10" style="3" bestFit="1" customWidth="1"/>
    <col min="11012" max="11012" width="9.140625" style="3"/>
    <col min="11013" max="11013" width="11.28515625" style="3" bestFit="1" customWidth="1"/>
    <col min="11014" max="11244" width="9.140625" style="3"/>
    <col min="11245" max="11245" width="2.85546875" style="3" customWidth="1"/>
    <col min="11246" max="11246" width="42.140625" style="3" customWidth="1"/>
    <col min="11247" max="11247" width="6" style="3" customWidth="1"/>
    <col min="11248" max="11248" width="6.5703125" style="3" customWidth="1"/>
    <col min="11249" max="11249" width="12.140625" style="3" customWidth="1"/>
    <col min="11250" max="11250" width="13.85546875" style="3" customWidth="1"/>
    <col min="11251" max="11251" width="13.7109375" style="3" customWidth="1"/>
    <col min="11252" max="11252" width="13.42578125" style="3" customWidth="1"/>
    <col min="11253" max="11253" width="13.140625" style="3" customWidth="1"/>
    <col min="11254" max="11254" width="11.28515625" style="3" bestFit="1" customWidth="1"/>
    <col min="11255" max="11255" width="13.140625" style="3" customWidth="1"/>
    <col min="11256" max="11256" width="12" style="3" customWidth="1"/>
    <col min="11257" max="11258" width="13.85546875" style="3" customWidth="1"/>
    <col min="11259" max="11259" width="18.5703125" style="3" customWidth="1"/>
    <col min="11260" max="11260" width="10" style="3" bestFit="1" customWidth="1"/>
    <col min="11261" max="11261" width="13.140625" style="3" bestFit="1" customWidth="1"/>
    <col min="11262" max="11262" width="11.5703125" style="3" customWidth="1"/>
    <col min="11263" max="11263" width="11.5703125" style="3" bestFit="1" customWidth="1"/>
    <col min="11264" max="11264" width="11.28515625" style="3" bestFit="1" customWidth="1"/>
    <col min="11265" max="11265" width="13.140625" style="3" bestFit="1" customWidth="1"/>
    <col min="11266" max="11266" width="9.140625" style="3"/>
    <col min="11267" max="11267" width="10" style="3" bestFit="1" customWidth="1"/>
    <col min="11268" max="11268" width="9.140625" style="3"/>
    <col min="11269" max="11269" width="11.28515625" style="3" bestFit="1" customWidth="1"/>
    <col min="11270" max="11500" width="9.140625" style="3"/>
    <col min="11501" max="11501" width="2.85546875" style="3" customWidth="1"/>
    <col min="11502" max="11502" width="42.140625" style="3" customWidth="1"/>
    <col min="11503" max="11503" width="6" style="3" customWidth="1"/>
    <col min="11504" max="11504" width="6.5703125" style="3" customWidth="1"/>
    <col min="11505" max="11505" width="12.140625" style="3" customWidth="1"/>
    <col min="11506" max="11506" width="13.85546875" style="3" customWidth="1"/>
    <col min="11507" max="11507" width="13.7109375" style="3" customWidth="1"/>
    <col min="11508" max="11508" width="13.42578125" style="3" customWidth="1"/>
    <col min="11509" max="11509" width="13.140625" style="3" customWidth="1"/>
    <col min="11510" max="11510" width="11.28515625" style="3" bestFit="1" customWidth="1"/>
    <col min="11511" max="11511" width="13.140625" style="3" customWidth="1"/>
    <col min="11512" max="11512" width="12" style="3" customWidth="1"/>
    <col min="11513" max="11514" width="13.85546875" style="3" customWidth="1"/>
    <col min="11515" max="11515" width="18.5703125" style="3" customWidth="1"/>
    <col min="11516" max="11516" width="10" style="3" bestFit="1" customWidth="1"/>
    <col min="11517" max="11517" width="13.140625" style="3" bestFit="1" customWidth="1"/>
    <col min="11518" max="11518" width="11.5703125" style="3" customWidth="1"/>
    <col min="11519" max="11519" width="11.5703125" style="3" bestFit="1" customWidth="1"/>
    <col min="11520" max="11520" width="11.28515625" style="3" bestFit="1" customWidth="1"/>
    <col min="11521" max="11521" width="13.140625" style="3" bestFit="1" customWidth="1"/>
    <col min="11522" max="11522" width="9.140625" style="3"/>
    <col min="11523" max="11523" width="10" style="3" bestFit="1" customWidth="1"/>
    <col min="11524" max="11524" width="9.140625" style="3"/>
    <col min="11525" max="11525" width="11.28515625" style="3" bestFit="1" customWidth="1"/>
    <col min="11526" max="11756" width="9.140625" style="3"/>
    <col min="11757" max="11757" width="2.85546875" style="3" customWidth="1"/>
    <col min="11758" max="11758" width="42.140625" style="3" customWidth="1"/>
    <col min="11759" max="11759" width="6" style="3" customWidth="1"/>
    <col min="11760" max="11760" width="6.5703125" style="3" customWidth="1"/>
    <col min="11761" max="11761" width="12.140625" style="3" customWidth="1"/>
    <col min="11762" max="11762" width="13.85546875" style="3" customWidth="1"/>
    <col min="11763" max="11763" width="13.7109375" style="3" customWidth="1"/>
    <col min="11764" max="11764" width="13.42578125" style="3" customWidth="1"/>
    <col min="11765" max="11765" width="13.140625" style="3" customWidth="1"/>
    <col min="11766" max="11766" width="11.28515625" style="3" bestFit="1" customWidth="1"/>
    <col min="11767" max="11767" width="13.140625" style="3" customWidth="1"/>
    <col min="11768" max="11768" width="12" style="3" customWidth="1"/>
    <col min="11769" max="11770" width="13.85546875" style="3" customWidth="1"/>
    <col min="11771" max="11771" width="18.5703125" style="3" customWidth="1"/>
    <col min="11772" max="11772" width="10" style="3" bestFit="1" customWidth="1"/>
    <col min="11773" max="11773" width="13.140625" style="3" bestFit="1" customWidth="1"/>
    <col min="11774" max="11774" width="11.5703125" style="3" customWidth="1"/>
    <col min="11775" max="11775" width="11.5703125" style="3" bestFit="1" customWidth="1"/>
    <col min="11776" max="11776" width="11.28515625" style="3" bestFit="1" customWidth="1"/>
    <col min="11777" max="11777" width="13.140625" style="3" bestFit="1" customWidth="1"/>
    <col min="11778" max="11778" width="9.140625" style="3"/>
    <col min="11779" max="11779" width="10" style="3" bestFit="1" customWidth="1"/>
    <col min="11780" max="11780" width="9.140625" style="3"/>
    <col min="11781" max="11781" width="11.28515625" style="3" bestFit="1" customWidth="1"/>
    <col min="11782" max="12012" width="9.140625" style="3"/>
    <col min="12013" max="12013" width="2.85546875" style="3" customWidth="1"/>
    <col min="12014" max="12014" width="42.140625" style="3" customWidth="1"/>
    <col min="12015" max="12015" width="6" style="3" customWidth="1"/>
    <col min="12016" max="12016" width="6.5703125" style="3" customWidth="1"/>
    <col min="12017" max="12017" width="12.140625" style="3" customWidth="1"/>
    <col min="12018" max="12018" width="13.85546875" style="3" customWidth="1"/>
    <col min="12019" max="12019" width="13.7109375" style="3" customWidth="1"/>
    <col min="12020" max="12020" width="13.42578125" style="3" customWidth="1"/>
    <col min="12021" max="12021" width="13.140625" style="3" customWidth="1"/>
    <col min="12022" max="12022" width="11.28515625" style="3" bestFit="1" customWidth="1"/>
    <col min="12023" max="12023" width="13.140625" style="3" customWidth="1"/>
    <col min="12024" max="12024" width="12" style="3" customWidth="1"/>
    <col min="12025" max="12026" width="13.85546875" style="3" customWidth="1"/>
    <col min="12027" max="12027" width="18.5703125" style="3" customWidth="1"/>
    <col min="12028" max="12028" width="10" style="3" bestFit="1" customWidth="1"/>
    <col min="12029" max="12029" width="13.140625" style="3" bestFit="1" customWidth="1"/>
    <col min="12030" max="12030" width="11.5703125" style="3" customWidth="1"/>
    <col min="12031" max="12031" width="11.5703125" style="3" bestFit="1" customWidth="1"/>
    <col min="12032" max="12032" width="11.28515625" style="3" bestFit="1" customWidth="1"/>
    <col min="12033" max="12033" width="13.140625" style="3" bestFit="1" customWidth="1"/>
    <col min="12034" max="12034" width="9.140625" style="3"/>
    <col min="12035" max="12035" width="10" style="3" bestFit="1" customWidth="1"/>
    <col min="12036" max="12036" width="9.140625" style="3"/>
    <col min="12037" max="12037" width="11.28515625" style="3" bestFit="1" customWidth="1"/>
    <col min="12038" max="12268" width="9.140625" style="3"/>
    <col min="12269" max="12269" width="2.85546875" style="3" customWidth="1"/>
    <col min="12270" max="12270" width="42.140625" style="3" customWidth="1"/>
    <col min="12271" max="12271" width="6" style="3" customWidth="1"/>
    <col min="12272" max="12272" width="6.5703125" style="3" customWidth="1"/>
    <col min="12273" max="12273" width="12.140625" style="3" customWidth="1"/>
    <col min="12274" max="12274" width="13.85546875" style="3" customWidth="1"/>
    <col min="12275" max="12275" width="13.7109375" style="3" customWidth="1"/>
    <col min="12276" max="12276" width="13.42578125" style="3" customWidth="1"/>
    <col min="12277" max="12277" width="13.140625" style="3" customWidth="1"/>
    <col min="12278" max="12278" width="11.28515625" style="3" bestFit="1" customWidth="1"/>
    <col min="12279" max="12279" width="13.140625" style="3" customWidth="1"/>
    <col min="12280" max="12280" width="12" style="3" customWidth="1"/>
    <col min="12281" max="12282" width="13.85546875" style="3" customWidth="1"/>
    <col min="12283" max="12283" width="18.5703125" style="3" customWidth="1"/>
    <col min="12284" max="12284" width="10" style="3" bestFit="1" customWidth="1"/>
    <col min="12285" max="12285" width="13.140625" style="3" bestFit="1" customWidth="1"/>
    <col min="12286" max="12286" width="11.5703125" style="3" customWidth="1"/>
    <col min="12287" max="12287" width="11.5703125" style="3" bestFit="1" customWidth="1"/>
    <col min="12288" max="12288" width="11.28515625" style="3" bestFit="1" customWidth="1"/>
    <col min="12289" max="12289" width="13.140625" style="3" bestFit="1" customWidth="1"/>
    <col min="12290" max="12290" width="9.140625" style="3"/>
    <col min="12291" max="12291" width="10" style="3" bestFit="1" customWidth="1"/>
    <col min="12292" max="12292" width="9.140625" style="3"/>
    <col min="12293" max="12293" width="11.28515625" style="3" bestFit="1" customWidth="1"/>
    <col min="12294" max="12524" width="9.140625" style="3"/>
    <col min="12525" max="12525" width="2.85546875" style="3" customWidth="1"/>
    <col min="12526" max="12526" width="42.140625" style="3" customWidth="1"/>
    <col min="12527" max="12527" width="6" style="3" customWidth="1"/>
    <col min="12528" max="12528" width="6.5703125" style="3" customWidth="1"/>
    <col min="12529" max="12529" width="12.140625" style="3" customWidth="1"/>
    <col min="12530" max="12530" width="13.85546875" style="3" customWidth="1"/>
    <col min="12531" max="12531" width="13.7109375" style="3" customWidth="1"/>
    <col min="12532" max="12532" width="13.42578125" style="3" customWidth="1"/>
    <col min="12533" max="12533" width="13.140625" style="3" customWidth="1"/>
    <col min="12534" max="12534" width="11.28515625" style="3" bestFit="1" customWidth="1"/>
    <col min="12535" max="12535" width="13.140625" style="3" customWidth="1"/>
    <col min="12536" max="12536" width="12" style="3" customWidth="1"/>
    <col min="12537" max="12538" width="13.85546875" style="3" customWidth="1"/>
    <col min="12539" max="12539" width="18.5703125" style="3" customWidth="1"/>
    <col min="12540" max="12540" width="10" style="3" bestFit="1" customWidth="1"/>
    <col min="12541" max="12541" width="13.140625" style="3" bestFit="1" customWidth="1"/>
    <col min="12542" max="12542" width="11.5703125" style="3" customWidth="1"/>
    <col min="12543" max="12543" width="11.5703125" style="3" bestFit="1" customWidth="1"/>
    <col min="12544" max="12544" width="11.28515625" style="3" bestFit="1" customWidth="1"/>
    <col min="12545" max="12545" width="13.140625" style="3" bestFit="1" customWidth="1"/>
    <col min="12546" max="12546" width="9.140625" style="3"/>
    <col min="12547" max="12547" width="10" style="3" bestFit="1" customWidth="1"/>
    <col min="12548" max="12548" width="9.140625" style="3"/>
    <col min="12549" max="12549" width="11.28515625" style="3" bestFit="1" customWidth="1"/>
    <col min="12550" max="12780" width="9.140625" style="3"/>
    <col min="12781" max="12781" width="2.85546875" style="3" customWidth="1"/>
    <col min="12782" max="12782" width="42.140625" style="3" customWidth="1"/>
    <col min="12783" max="12783" width="6" style="3" customWidth="1"/>
    <col min="12784" max="12784" width="6.5703125" style="3" customWidth="1"/>
    <col min="12785" max="12785" width="12.140625" style="3" customWidth="1"/>
    <col min="12786" max="12786" width="13.85546875" style="3" customWidth="1"/>
    <col min="12787" max="12787" width="13.7109375" style="3" customWidth="1"/>
    <col min="12788" max="12788" width="13.42578125" style="3" customWidth="1"/>
    <col min="12789" max="12789" width="13.140625" style="3" customWidth="1"/>
    <col min="12790" max="12790" width="11.28515625" style="3" bestFit="1" customWidth="1"/>
    <col min="12791" max="12791" width="13.140625" style="3" customWidth="1"/>
    <col min="12792" max="12792" width="12" style="3" customWidth="1"/>
    <col min="12793" max="12794" width="13.85546875" style="3" customWidth="1"/>
    <col min="12795" max="12795" width="18.5703125" style="3" customWidth="1"/>
    <col min="12796" max="12796" width="10" style="3" bestFit="1" customWidth="1"/>
    <col min="12797" max="12797" width="13.140625" style="3" bestFit="1" customWidth="1"/>
    <col min="12798" max="12798" width="11.5703125" style="3" customWidth="1"/>
    <col min="12799" max="12799" width="11.5703125" style="3" bestFit="1" customWidth="1"/>
    <col min="12800" max="12800" width="11.28515625" style="3" bestFit="1" customWidth="1"/>
    <col min="12801" max="12801" width="13.140625" style="3" bestFit="1" customWidth="1"/>
    <col min="12802" max="12802" width="9.140625" style="3"/>
    <col min="12803" max="12803" width="10" style="3" bestFit="1" customWidth="1"/>
    <col min="12804" max="12804" width="9.140625" style="3"/>
    <col min="12805" max="12805" width="11.28515625" style="3" bestFit="1" customWidth="1"/>
    <col min="12806" max="13036" width="9.140625" style="3"/>
    <col min="13037" max="13037" width="2.85546875" style="3" customWidth="1"/>
    <col min="13038" max="13038" width="42.140625" style="3" customWidth="1"/>
    <col min="13039" max="13039" width="6" style="3" customWidth="1"/>
    <col min="13040" max="13040" width="6.5703125" style="3" customWidth="1"/>
    <col min="13041" max="13041" width="12.140625" style="3" customWidth="1"/>
    <col min="13042" max="13042" width="13.85546875" style="3" customWidth="1"/>
    <col min="13043" max="13043" width="13.7109375" style="3" customWidth="1"/>
    <col min="13044" max="13044" width="13.42578125" style="3" customWidth="1"/>
    <col min="13045" max="13045" width="13.140625" style="3" customWidth="1"/>
    <col min="13046" max="13046" width="11.28515625" style="3" bestFit="1" customWidth="1"/>
    <col min="13047" max="13047" width="13.140625" style="3" customWidth="1"/>
    <col min="13048" max="13048" width="12" style="3" customWidth="1"/>
    <col min="13049" max="13050" width="13.85546875" style="3" customWidth="1"/>
    <col min="13051" max="13051" width="18.5703125" style="3" customWidth="1"/>
    <col min="13052" max="13052" width="10" style="3" bestFit="1" customWidth="1"/>
    <col min="13053" max="13053" width="13.140625" style="3" bestFit="1" customWidth="1"/>
    <col min="13054" max="13054" width="11.5703125" style="3" customWidth="1"/>
    <col min="13055" max="13055" width="11.5703125" style="3" bestFit="1" customWidth="1"/>
    <col min="13056" max="13056" width="11.28515625" style="3" bestFit="1" customWidth="1"/>
    <col min="13057" max="13057" width="13.140625" style="3" bestFit="1" customWidth="1"/>
    <col min="13058" max="13058" width="9.140625" style="3"/>
    <col min="13059" max="13059" width="10" style="3" bestFit="1" customWidth="1"/>
    <col min="13060" max="13060" width="9.140625" style="3"/>
    <col min="13061" max="13061" width="11.28515625" style="3" bestFit="1" customWidth="1"/>
    <col min="13062" max="13292" width="9.140625" style="3"/>
    <col min="13293" max="13293" width="2.85546875" style="3" customWidth="1"/>
    <col min="13294" max="13294" width="42.140625" style="3" customWidth="1"/>
    <col min="13295" max="13295" width="6" style="3" customWidth="1"/>
    <col min="13296" max="13296" width="6.5703125" style="3" customWidth="1"/>
    <col min="13297" max="13297" width="12.140625" style="3" customWidth="1"/>
    <col min="13298" max="13298" width="13.85546875" style="3" customWidth="1"/>
    <col min="13299" max="13299" width="13.7109375" style="3" customWidth="1"/>
    <col min="13300" max="13300" width="13.42578125" style="3" customWidth="1"/>
    <col min="13301" max="13301" width="13.140625" style="3" customWidth="1"/>
    <col min="13302" max="13302" width="11.28515625" style="3" bestFit="1" customWidth="1"/>
    <col min="13303" max="13303" width="13.140625" style="3" customWidth="1"/>
    <col min="13304" max="13304" width="12" style="3" customWidth="1"/>
    <col min="13305" max="13306" width="13.85546875" style="3" customWidth="1"/>
    <col min="13307" max="13307" width="18.5703125" style="3" customWidth="1"/>
    <col min="13308" max="13308" width="10" style="3" bestFit="1" customWidth="1"/>
    <col min="13309" max="13309" width="13.140625" style="3" bestFit="1" customWidth="1"/>
    <col min="13310" max="13310" width="11.5703125" style="3" customWidth="1"/>
    <col min="13311" max="13311" width="11.5703125" style="3" bestFit="1" customWidth="1"/>
    <col min="13312" max="13312" width="11.28515625" style="3" bestFit="1" customWidth="1"/>
    <col min="13313" max="13313" width="13.140625" style="3" bestFit="1" customWidth="1"/>
    <col min="13314" max="13314" width="9.140625" style="3"/>
    <col min="13315" max="13315" width="10" style="3" bestFit="1" customWidth="1"/>
    <col min="13316" max="13316" width="9.140625" style="3"/>
    <col min="13317" max="13317" width="11.28515625" style="3" bestFit="1" customWidth="1"/>
    <col min="13318" max="13548" width="9.140625" style="3"/>
    <col min="13549" max="13549" width="2.85546875" style="3" customWidth="1"/>
    <col min="13550" max="13550" width="42.140625" style="3" customWidth="1"/>
    <col min="13551" max="13551" width="6" style="3" customWidth="1"/>
    <col min="13552" max="13552" width="6.5703125" style="3" customWidth="1"/>
    <col min="13553" max="13553" width="12.140625" style="3" customWidth="1"/>
    <col min="13554" max="13554" width="13.85546875" style="3" customWidth="1"/>
    <col min="13555" max="13555" width="13.7109375" style="3" customWidth="1"/>
    <col min="13556" max="13556" width="13.42578125" style="3" customWidth="1"/>
    <col min="13557" max="13557" width="13.140625" style="3" customWidth="1"/>
    <col min="13558" max="13558" width="11.28515625" style="3" bestFit="1" customWidth="1"/>
    <col min="13559" max="13559" width="13.140625" style="3" customWidth="1"/>
    <col min="13560" max="13560" width="12" style="3" customWidth="1"/>
    <col min="13561" max="13562" width="13.85546875" style="3" customWidth="1"/>
    <col min="13563" max="13563" width="18.5703125" style="3" customWidth="1"/>
    <col min="13564" max="13564" width="10" style="3" bestFit="1" customWidth="1"/>
    <col min="13565" max="13565" width="13.140625" style="3" bestFit="1" customWidth="1"/>
    <col min="13566" max="13566" width="11.5703125" style="3" customWidth="1"/>
    <col min="13567" max="13567" width="11.5703125" style="3" bestFit="1" customWidth="1"/>
    <col min="13568" max="13568" width="11.28515625" style="3" bestFit="1" customWidth="1"/>
    <col min="13569" max="13569" width="13.140625" style="3" bestFit="1" customWidth="1"/>
    <col min="13570" max="13570" width="9.140625" style="3"/>
    <col min="13571" max="13571" width="10" style="3" bestFit="1" customWidth="1"/>
    <col min="13572" max="13572" width="9.140625" style="3"/>
    <col min="13573" max="13573" width="11.28515625" style="3" bestFit="1" customWidth="1"/>
    <col min="13574" max="13804" width="9.140625" style="3"/>
    <col min="13805" max="13805" width="2.85546875" style="3" customWidth="1"/>
    <col min="13806" max="13806" width="42.140625" style="3" customWidth="1"/>
    <col min="13807" max="13807" width="6" style="3" customWidth="1"/>
    <col min="13808" max="13808" width="6.5703125" style="3" customWidth="1"/>
    <col min="13809" max="13809" width="12.140625" style="3" customWidth="1"/>
    <col min="13810" max="13810" width="13.85546875" style="3" customWidth="1"/>
    <col min="13811" max="13811" width="13.7109375" style="3" customWidth="1"/>
    <col min="13812" max="13812" width="13.42578125" style="3" customWidth="1"/>
    <col min="13813" max="13813" width="13.140625" style="3" customWidth="1"/>
    <col min="13814" max="13814" width="11.28515625" style="3" bestFit="1" customWidth="1"/>
    <col min="13815" max="13815" width="13.140625" style="3" customWidth="1"/>
    <col min="13816" max="13816" width="12" style="3" customWidth="1"/>
    <col min="13817" max="13818" width="13.85546875" style="3" customWidth="1"/>
    <col min="13819" max="13819" width="18.5703125" style="3" customWidth="1"/>
    <col min="13820" max="13820" width="10" style="3" bestFit="1" customWidth="1"/>
    <col min="13821" max="13821" width="13.140625" style="3" bestFit="1" customWidth="1"/>
    <col min="13822" max="13822" width="11.5703125" style="3" customWidth="1"/>
    <col min="13823" max="13823" width="11.5703125" style="3" bestFit="1" customWidth="1"/>
    <col min="13824" max="13824" width="11.28515625" style="3" bestFit="1" customWidth="1"/>
    <col min="13825" max="13825" width="13.140625" style="3" bestFit="1" customWidth="1"/>
    <col min="13826" max="13826" width="9.140625" style="3"/>
    <col min="13827" max="13827" width="10" style="3" bestFit="1" customWidth="1"/>
    <col min="13828" max="13828" width="9.140625" style="3"/>
    <col min="13829" max="13829" width="11.28515625" style="3" bestFit="1" customWidth="1"/>
    <col min="13830" max="14060" width="9.140625" style="3"/>
    <col min="14061" max="14061" width="2.85546875" style="3" customWidth="1"/>
    <col min="14062" max="14062" width="42.140625" style="3" customWidth="1"/>
    <col min="14063" max="14063" width="6" style="3" customWidth="1"/>
    <col min="14064" max="14064" width="6.5703125" style="3" customWidth="1"/>
    <col min="14065" max="14065" width="12.140625" style="3" customWidth="1"/>
    <col min="14066" max="14066" width="13.85546875" style="3" customWidth="1"/>
    <col min="14067" max="14067" width="13.7109375" style="3" customWidth="1"/>
    <col min="14068" max="14068" width="13.42578125" style="3" customWidth="1"/>
    <col min="14069" max="14069" width="13.140625" style="3" customWidth="1"/>
    <col min="14070" max="14070" width="11.28515625" style="3" bestFit="1" customWidth="1"/>
    <col min="14071" max="14071" width="13.140625" style="3" customWidth="1"/>
    <col min="14072" max="14072" width="12" style="3" customWidth="1"/>
    <col min="14073" max="14074" width="13.85546875" style="3" customWidth="1"/>
    <col min="14075" max="14075" width="18.5703125" style="3" customWidth="1"/>
    <col min="14076" max="14076" width="10" style="3" bestFit="1" customWidth="1"/>
    <col min="14077" max="14077" width="13.140625" style="3" bestFit="1" customWidth="1"/>
    <col min="14078" max="14078" width="11.5703125" style="3" customWidth="1"/>
    <col min="14079" max="14079" width="11.5703125" style="3" bestFit="1" customWidth="1"/>
    <col min="14080" max="14080" width="11.28515625" style="3" bestFit="1" customWidth="1"/>
    <col min="14081" max="14081" width="13.140625" style="3" bestFit="1" customWidth="1"/>
    <col min="14082" max="14082" width="9.140625" style="3"/>
    <col min="14083" max="14083" width="10" style="3" bestFit="1" customWidth="1"/>
    <col min="14084" max="14084" width="9.140625" style="3"/>
    <col min="14085" max="14085" width="11.28515625" style="3" bestFit="1" customWidth="1"/>
    <col min="14086" max="14316" width="9.140625" style="3"/>
    <col min="14317" max="14317" width="2.85546875" style="3" customWidth="1"/>
    <col min="14318" max="14318" width="42.140625" style="3" customWidth="1"/>
    <col min="14319" max="14319" width="6" style="3" customWidth="1"/>
    <col min="14320" max="14320" width="6.5703125" style="3" customWidth="1"/>
    <col min="14321" max="14321" width="12.140625" style="3" customWidth="1"/>
    <col min="14322" max="14322" width="13.85546875" style="3" customWidth="1"/>
    <col min="14323" max="14323" width="13.7109375" style="3" customWidth="1"/>
    <col min="14324" max="14324" width="13.42578125" style="3" customWidth="1"/>
    <col min="14325" max="14325" width="13.140625" style="3" customWidth="1"/>
    <col min="14326" max="14326" width="11.28515625" style="3" bestFit="1" customWidth="1"/>
    <col min="14327" max="14327" width="13.140625" style="3" customWidth="1"/>
    <col min="14328" max="14328" width="12" style="3" customWidth="1"/>
    <col min="14329" max="14330" width="13.85546875" style="3" customWidth="1"/>
    <col min="14331" max="14331" width="18.5703125" style="3" customWidth="1"/>
    <col min="14332" max="14332" width="10" style="3" bestFit="1" customWidth="1"/>
    <col min="14333" max="14333" width="13.140625" style="3" bestFit="1" customWidth="1"/>
    <col min="14334" max="14334" width="11.5703125" style="3" customWidth="1"/>
    <col min="14335" max="14335" width="11.5703125" style="3" bestFit="1" customWidth="1"/>
    <col min="14336" max="14336" width="11.28515625" style="3" bestFit="1" customWidth="1"/>
    <col min="14337" max="14337" width="13.140625" style="3" bestFit="1" customWidth="1"/>
    <col min="14338" max="14338" width="9.140625" style="3"/>
    <col min="14339" max="14339" width="10" style="3" bestFit="1" customWidth="1"/>
    <col min="14340" max="14340" width="9.140625" style="3"/>
    <col min="14341" max="14341" width="11.28515625" style="3" bestFit="1" customWidth="1"/>
    <col min="14342" max="14572" width="9.140625" style="3"/>
    <col min="14573" max="14573" width="2.85546875" style="3" customWidth="1"/>
    <col min="14574" max="14574" width="42.140625" style="3" customWidth="1"/>
    <col min="14575" max="14575" width="6" style="3" customWidth="1"/>
    <col min="14576" max="14576" width="6.5703125" style="3" customWidth="1"/>
    <col min="14577" max="14577" width="12.140625" style="3" customWidth="1"/>
    <col min="14578" max="14578" width="13.85546875" style="3" customWidth="1"/>
    <col min="14579" max="14579" width="13.7109375" style="3" customWidth="1"/>
    <col min="14580" max="14580" width="13.42578125" style="3" customWidth="1"/>
    <col min="14581" max="14581" width="13.140625" style="3" customWidth="1"/>
    <col min="14582" max="14582" width="11.28515625" style="3" bestFit="1" customWidth="1"/>
    <col min="14583" max="14583" width="13.140625" style="3" customWidth="1"/>
    <col min="14584" max="14584" width="12" style="3" customWidth="1"/>
    <col min="14585" max="14586" width="13.85546875" style="3" customWidth="1"/>
    <col min="14587" max="14587" width="18.5703125" style="3" customWidth="1"/>
    <col min="14588" max="14588" width="10" style="3" bestFit="1" customWidth="1"/>
    <col min="14589" max="14589" width="13.140625" style="3" bestFit="1" customWidth="1"/>
    <col min="14590" max="14590" width="11.5703125" style="3" customWidth="1"/>
    <col min="14591" max="14591" width="11.5703125" style="3" bestFit="1" customWidth="1"/>
    <col min="14592" max="14592" width="11.28515625" style="3" bestFit="1" customWidth="1"/>
    <col min="14593" max="14593" width="13.140625" style="3" bestFit="1" customWidth="1"/>
    <col min="14594" max="14594" width="9.140625" style="3"/>
    <col min="14595" max="14595" width="10" style="3" bestFit="1" customWidth="1"/>
    <col min="14596" max="14596" width="9.140625" style="3"/>
    <col min="14597" max="14597" width="11.28515625" style="3" bestFit="1" customWidth="1"/>
    <col min="14598" max="14828" width="9.140625" style="3"/>
    <col min="14829" max="14829" width="2.85546875" style="3" customWidth="1"/>
    <col min="14830" max="14830" width="42.140625" style="3" customWidth="1"/>
    <col min="14831" max="14831" width="6" style="3" customWidth="1"/>
    <col min="14832" max="14832" width="6.5703125" style="3" customWidth="1"/>
    <col min="14833" max="14833" width="12.140625" style="3" customWidth="1"/>
    <col min="14834" max="14834" width="13.85546875" style="3" customWidth="1"/>
    <col min="14835" max="14835" width="13.7109375" style="3" customWidth="1"/>
    <col min="14836" max="14836" width="13.42578125" style="3" customWidth="1"/>
    <col min="14837" max="14837" width="13.140625" style="3" customWidth="1"/>
    <col min="14838" max="14838" width="11.28515625" style="3" bestFit="1" customWidth="1"/>
    <col min="14839" max="14839" width="13.140625" style="3" customWidth="1"/>
    <col min="14840" max="14840" width="12" style="3" customWidth="1"/>
    <col min="14841" max="14842" width="13.85546875" style="3" customWidth="1"/>
    <col min="14843" max="14843" width="18.5703125" style="3" customWidth="1"/>
    <col min="14844" max="14844" width="10" style="3" bestFit="1" customWidth="1"/>
    <col min="14845" max="14845" width="13.140625" style="3" bestFit="1" customWidth="1"/>
    <col min="14846" max="14846" width="11.5703125" style="3" customWidth="1"/>
    <col min="14847" max="14847" width="11.5703125" style="3" bestFit="1" customWidth="1"/>
    <col min="14848" max="14848" width="11.28515625" style="3" bestFit="1" customWidth="1"/>
    <col min="14849" max="14849" width="13.140625" style="3" bestFit="1" customWidth="1"/>
    <col min="14850" max="14850" width="9.140625" style="3"/>
    <col min="14851" max="14851" width="10" style="3" bestFit="1" customWidth="1"/>
    <col min="14852" max="14852" width="9.140625" style="3"/>
    <col min="14853" max="14853" width="11.28515625" style="3" bestFit="1" customWidth="1"/>
    <col min="14854" max="15084" width="9.140625" style="3"/>
    <col min="15085" max="15085" width="2.85546875" style="3" customWidth="1"/>
    <col min="15086" max="15086" width="42.140625" style="3" customWidth="1"/>
    <col min="15087" max="15087" width="6" style="3" customWidth="1"/>
    <col min="15088" max="15088" width="6.5703125" style="3" customWidth="1"/>
    <col min="15089" max="15089" width="12.140625" style="3" customWidth="1"/>
    <col min="15090" max="15090" width="13.85546875" style="3" customWidth="1"/>
    <col min="15091" max="15091" width="13.7109375" style="3" customWidth="1"/>
    <col min="15092" max="15092" width="13.42578125" style="3" customWidth="1"/>
    <col min="15093" max="15093" width="13.140625" style="3" customWidth="1"/>
    <col min="15094" max="15094" width="11.28515625" style="3" bestFit="1" customWidth="1"/>
    <col min="15095" max="15095" width="13.140625" style="3" customWidth="1"/>
    <col min="15096" max="15096" width="12" style="3" customWidth="1"/>
    <col min="15097" max="15098" width="13.85546875" style="3" customWidth="1"/>
    <col min="15099" max="15099" width="18.5703125" style="3" customWidth="1"/>
    <col min="15100" max="15100" width="10" style="3" bestFit="1" customWidth="1"/>
    <col min="15101" max="15101" width="13.140625" style="3" bestFit="1" customWidth="1"/>
    <col min="15102" max="15102" width="11.5703125" style="3" customWidth="1"/>
    <col min="15103" max="15103" width="11.5703125" style="3" bestFit="1" customWidth="1"/>
    <col min="15104" max="15104" width="11.28515625" style="3" bestFit="1" customWidth="1"/>
    <col min="15105" max="15105" width="13.140625" style="3" bestFit="1" customWidth="1"/>
    <col min="15106" max="15106" width="9.140625" style="3"/>
    <col min="15107" max="15107" width="10" style="3" bestFit="1" customWidth="1"/>
    <col min="15108" max="15108" width="9.140625" style="3"/>
    <col min="15109" max="15109" width="11.28515625" style="3" bestFit="1" customWidth="1"/>
    <col min="15110" max="15340" width="9.140625" style="3"/>
    <col min="15341" max="15341" width="2.85546875" style="3" customWidth="1"/>
    <col min="15342" max="15342" width="42.140625" style="3" customWidth="1"/>
    <col min="15343" max="15343" width="6" style="3" customWidth="1"/>
    <col min="15344" max="15344" width="6.5703125" style="3" customWidth="1"/>
    <col min="15345" max="15345" width="12.140625" style="3" customWidth="1"/>
    <col min="15346" max="15346" width="13.85546875" style="3" customWidth="1"/>
    <col min="15347" max="15347" width="13.7109375" style="3" customWidth="1"/>
    <col min="15348" max="15348" width="13.42578125" style="3" customWidth="1"/>
    <col min="15349" max="15349" width="13.140625" style="3" customWidth="1"/>
    <col min="15350" max="15350" width="11.28515625" style="3" bestFit="1" customWidth="1"/>
    <col min="15351" max="15351" width="13.140625" style="3" customWidth="1"/>
    <col min="15352" max="15352" width="12" style="3" customWidth="1"/>
    <col min="15353" max="15354" width="13.85546875" style="3" customWidth="1"/>
    <col min="15355" max="15355" width="18.5703125" style="3" customWidth="1"/>
    <col min="15356" max="15356" width="10" style="3" bestFit="1" customWidth="1"/>
    <col min="15357" max="15357" width="13.140625" style="3" bestFit="1" customWidth="1"/>
    <col min="15358" max="15358" width="11.5703125" style="3" customWidth="1"/>
    <col min="15359" max="15359" width="11.5703125" style="3" bestFit="1" customWidth="1"/>
    <col min="15360" max="15360" width="11.28515625" style="3" bestFit="1" customWidth="1"/>
    <col min="15361" max="15361" width="13.140625" style="3" bestFit="1" customWidth="1"/>
    <col min="15362" max="15362" width="9.140625" style="3"/>
    <col min="15363" max="15363" width="10" style="3" bestFit="1" customWidth="1"/>
    <col min="15364" max="15364" width="9.140625" style="3"/>
    <col min="15365" max="15365" width="11.28515625" style="3" bestFit="1" customWidth="1"/>
    <col min="15366" max="15596" width="9.140625" style="3"/>
    <col min="15597" max="15597" width="2.85546875" style="3" customWidth="1"/>
    <col min="15598" max="15598" width="42.140625" style="3" customWidth="1"/>
    <col min="15599" max="15599" width="6" style="3" customWidth="1"/>
    <col min="15600" max="15600" width="6.5703125" style="3" customWidth="1"/>
    <col min="15601" max="15601" width="12.140625" style="3" customWidth="1"/>
    <col min="15602" max="15602" width="13.85546875" style="3" customWidth="1"/>
    <col min="15603" max="15603" width="13.7109375" style="3" customWidth="1"/>
    <col min="15604" max="15604" width="13.42578125" style="3" customWidth="1"/>
    <col min="15605" max="15605" width="13.140625" style="3" customWidth="1"/>
    <col min="15606" max="15606" width="11.28515625" style="3" bestFit="1" customWidth="1"/>
    <col min="15607" max="15607" width="13.140625" style="3" customWidth="1"/>
    <col min="15608" max="15608" width="12" style="3" customWidth="1"/>
    <col min="15609" max="15610" width="13.85546875" style="3" customWidth="1"/>
    <col min="15611" max="15611" width="18.5703125" style="3" customWidth="1"/>
    <col min="15612" max="15612" width="10" style="3" bestFit="1" customWidth="1"/>
    <col min="15613" max="15613" width="13.140625" style="3" bestFit="1" customWidth="1"/>
    <col min="15614" max="15614" width="11.5703125" style="3" customWidth="1"/>
    <col min="15615" max="15615" width="11.5703125" style="3" bestFit="1" customWidth="1"/>
    <col min="15616" max="15616" width="11.28515625" style="3" bestFit="1" customWidth="1"/>
    <col min="15617" max="15617" width="13.140625" style="3" bestFit="1" customWidth="1"/>
    <col min="15618" max="15618" width="9.140625" style="3"/>
    <col min="15619" max="15619" width="10" style="3" bestFit="1" customWidth="1"/>
    <col min="15620" max="15620" width="9.140625" style="3"/>
    <col min="15621" max="15621" width="11.28515625" style="3" bestFit="1" customWidth="1"/>
    <col min="15622" max="15852" width="9.140625" style="3"/>
    <col min="15853" max="15853" width="2.85546875" style="3" customWidth="1"/>
    <col min="15854" max="15854" width="42.140625" style="3" customWidth="1"/>
    <col min="15855" max="15855" width="6" style="3" customWidth="1"/>
    <col min="15856" max="15856" width="6.5703125" style="3" customWidth="1"/>
    <col min="15857" max="15857" width="12.140625" style="3" customWidth="1"/>
    <col min="15858" max="15858" width="13.85546875" style="3" customWidth="1"/>
    <col min="15859" max="15859" width="13.7109375" style="3" customWidth="1"/>
    <col min="15860" max="15860" width="13.42578125" style="3" customWidth="1"/>
    <col min="15861" max="15861" width="13.140625" style="3" customWidth="1"/>
    <col min="15862" max="15862" width="11.28515625" style="3" bestFit="1" customWidth="1"/>
    <col min="15863" max="15863" width="13.140625" style="3" customWidth="1"/>
    <col min="15864" max="15864" width="12" style="3" customWidth="1"/>
    <col min="15865" max="15866" width="13.85546875" style="3" customWidth="1"/>
    <col min="15867" max="15867" width="18.5703125" style="3" customWidth="1"/>
    <col min="15868" max="15868" width="10" style="3" bestFit="1" customWidth="1"/>
    <col min="15869" max="15869" width="13.140625" style="3" bestFit="1" customWidth="1"/>
    <col min="15870" max="15870" width="11.5703125" style="3" customWidth="1"/>
    <col min="15871" max="15871" width="11.5703125" style="3" bestFit="1" customWidth="1"/>
    <col min="15872" max="15872" width="11.28515625" style="3" bestFit="1" customWidth="1"/>
    <col min="15873" max="15873" width="13.140625" style="3" bestFit="1" customWidth="1"/>
    <col min="15874" max="15874" width="9.140625" style="3"/>
    <col min="15875" max="15875" width="10" style="3" bestFit="1" customWidth="1"/>
    <col min="15876" max="15876" width="9.140625" style="3"/>
    <col min="15877" max="15877" width="11.28515625" style="3" bestFit="1" customWidth="1"/>
    <col min="15878" max="16108" width="9.140625" style="3"/>
    <col min="16109" max="16109" width="2.85546875" style="3" customWidth="1"/>
    <col min="16110" max="16110" width="42.140625" style="3" customWidth="1"/>
    <col min="16111" max="16111" width="6" style="3" customWidth="1"/>
    <col min="16112" max="16112" width="6.5703125" style="3" customWidth="1"/>
    <col min="16113" max="16113" width="12.140625" style="3" customWidth="1"/>
    <col min="16114" max="16114" width="13.85546875" style="3" customWidth="1"/>
    <col min="16115" max="16115" width="13.7109375" style="3" customWidth="1"/>
    <col min="16116" max="16116" width="13.42578125" style="3" customWidth="1"/>
    <col min="16117" max="16117" width="13.140625" style="3" customWidth="1"/>
    <col min="16118" max="16118" width="11.28515625" style="3" bestFit="1" customWidth="1"/>
    <col min="16119" max="16119" width="13.140625" style="3" customWidth="1"/>
    <col min="16120" max="16120" width="12" style="3" customWidth="1"/>
    <col min="16121" max="16122" width="13.85546875" style="3" customWidth="1"/>
    <col min="16123" max="16123" width="18.5703125" style="3" customWidth="1"/>
    <col min="16124" max="16124" width="10" style="3" bestFit="1" customWidth="1"/>
    <col min="16125" max="16125" width="13.140625" style="3" bestFit="1" customWidth="1"/>
    <col min="16126" max="16126" width="11.5703125" style="3" customWidth="1"/>
    <col min="16127" max="16127" width="11.5703125" style="3" bestFit="1" customWidth="1"/>
    <col min="16128" max="16128" width="11.28515625" style="3" bestFit="1" customWidth="1"/>
    <col min="16129" max="16129" width="13.140625" style="3" bestFit="1" customWidth="1"/>
    <col min="16130" max="16130" width="9.140625" style="3"/>
    <col min="16131" max="16131" width="10" style="3" bestFit="1" customWidth="1"/>
    <col min="16132" max="16132" width="9.140625" style="3"/>
    <col min="16133" max="16133" width="11.28515625" style="3" bestFit="1" customWidth="1"/>
    <col min="16134" max="16384" width="9.140625" style="3"/>
  </cols>
  <sheetData>
    <row r="1" spans="1:11" x14ac:dyDescent="0.25">
      <c r="A1" s="1"/>
      <c r="B1" s="2"/>
      <c r="C1" s="2"/>
      <c r="D1" s="2"/>
      <c r="E1" s="2"/>
      <c r="F1" s="2"/>
      <c r="G1" s="2"/>
      <c r="H1" s="2"/>
      <c r="I1" s="1"/>
      <c r="J1" s="1"/>
    </row>
    <row r="2" spans="1:11" x14ac:dyDescent="0.25">
      <c r="A2" s="1"/>
      <c r="B2" s="2"/>
      <c r="C2" s="2"/>
      <c r="D2" s="2"/>
      <c r="E2" s="2"/>
      <c r="F2" s="2"/>
      <c r="G2" s="2"/>
      <c r="H2" s="2"/>
      <c r="I2" s="1"/>
      <c r="J2" s="1"/>
    </row>
    <row r="3" spans="1:11" x14ac:dyDescent="0.25">
      <c r="A3" s="1"/>
      <c r="B3" s="2"/>
      <c r="C3" s="2"/>
      <c r="D3" s="2"/>
      <c r="E3" s="2"/>
      <c r="F3" s="2"/>
      <c r="G3" s="2"/>
      <c r="H3" s="2"/>
      <c r="I3" s="1"/>
      <c r="J3" s="1"/>
    </row>
    <row r="4" spans="1:11" x14ac:dyDescent="0.25">
      <c r="A4" s="1"/>
      <c r="B4" s="2"/>
      <c r="C4" s="2"/>
      <c r="D4" s="2"/>
      <c r="E4" s="2"/>
      <c r="F4" s="2"/>
      <c r="G4" s="2"/>
      <c r="H4" s="2"/>
      <c r="I4" s="1"/>
      <c r="J4" s="1"/>
    </row>
    <row r="5" spans="1:11" x14ac:dyDescent="0.25">
      <c r="A5" s="4" t="s">
        <v>64</v>
      </c>
      <c r="I5" s="1"/>
      <c r="J5" s="1"/>
    </row>
    <row r="6" spans="1:11" x14ac:dyDescent="0.25">
      <c r="A6" s="6" t="s">
        <v>0</v>
      </c>
      <c r="I6" s="138"/>
      <c r="J6" s="138"/>
      <c r="K6" s="5"/>
    </row>
    <row r="7" spans="1:11" x14ac:dyDescent="0.25">
      <c r="A7" s="4" t="s">
        <v>63</v>
      </c>
      <c r="B7" s="7"/>
      <c r="I7" s="1"/>
      <c r="J7" s="1"/>
    </row>
    <row r="8" spans="1:11" x14ac:dyDescent="0.25">
      <c r="A8" s="6" t="s">
        <v>28</v>
      </c>
      <c r="B8" s="7"/>
      <c r="I8" s="1"/>
      <c r="J8" s="1"/>
    </row>
    <row r="9" spans="1:11" ht="4.5" customHeight="1" x14ac:dyDescent="0.25">
      <c r="A9" s="4"/>
      <c r="I9" s="1"/>
      <c r="J9" s="1"/>
    </row>
    <row r="10" spans="1:11" x14ac:dyDescent="0.25">
      <c r="A10" s="148" t="s">
        <v>256</v>
      </c>
      <c r="B10" s="148"/>
    </row>
    <row r="11" spans="1:11" x14ac:dyDescent="0.25">
      <c r="A11" s="149" t="s">
        <v>259</v>
      </c>
      <c r="B11" s="149"/>
    </row>
    <row r="12" spans="1:11" x14ac:dyDescent="0.25">
      <c r="A12" s="148" t="s">
        <v>260</v>
      </c>
      <c r="B12" s="148"/>
    </row>
    <row r="13" spans="1:11" x14ac:dyDescent="0.25">
      <c r="A13" s="14"/>
      <c r="B13" s="14"/>
    </row>
    <row r="14" spans="1:11" x14ac:dyDescent="0.25">
      <c r="A14" s="3" t="s">
        <v>257</v>
      </c>
    </row>
    <row r="15" spans="1:11" x14ac:dyDescent="0.25">
      <c r="A15" s="146" t="s">
        <v>261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</row>
    <row r="16" spans="1:11" x14ac:dyDescent="0.25">
      <c r="A16" s="145" t="s">
        <v>247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</row>
    <row r="17" spans="1:11" x14ac:dyDescent="0.25">
      <c r="A17" s="114" t="s">
        <v>248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</row>
    <row r="18" spans="1:11" x14ac:dyDescent="0.25">
      <c r="A18" s="114" t="s">
        <v>249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</row>
    <row r="19" spans="1:11" x14ac:dyDescent="0.25">
      <c r="A19" s="116" t="s">
        <v>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1" ht="15" customHeight="1" x14ac:dyDescent="0.25">
      <c r="A20" s="146" t="s">
        <v>85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</row>
    <row r="21" spans="1:11" x14ac:dyDescent="0.25">
      <c r="B21" s="147" t="s">
        <v>2</v>
      </c>
      <c r="C21" s="147"/>
      <c r="D21" s="147" t="s">
        <v>3</v>
      </c>
      <c r="E21" s="147"/>
      <c r="F21" s="147"/>
      <c r="G21" s="147"/>
      <c r="H21" s="147"/>
      <c r="I21" s="147"/>
      <c r="J21" s="147"/>
      <c r="K21" s="147"/>
    </row>
    <row r="22" spans="1:11" x14ac:dyDescent="0.25">
      <c r="B22" s="147" t="s">
        <v>4</v>
      </c>
      <c r="C22" s="147"/>
      <c r="D22" s="147" t="s">
        <v>5</v>
      </c>
      <c r="E22" s="147"/>
      <c r="F22" s="147"/>
      <c r="G22" s="147"/>
      <c r="H22" s="147"/>
      <c r="I22" s="147"/>
      <c r="J22" s="147"/>
      <c r="K22" s="147"/>
    </row>
    <row r="23" spans="1:11" x14ac:dyDescent="0.25">
      <c r="B23" s="147" t="s">
        <v>6</v>
      </c>
      <c r="C23" s="147"/>
      <c r="D23" s="147" t="s">
        <v>7</v>
      </c>
      <c r="E23" s="147"/>
      <c r="F23" s="147"/>
      <c r="G23" s="147"/>
      <c r="H23" s="147"/>
      <c r="I23" s="147"/>
      <c r="J23" s="147"/>
      <c r="K23" s="147"/>
    </row>
    <row r="24" spans="1:11" x14ac:dyDescent="0.25">
      <c r="A24" s="152" t="s">
        <v>8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</row>
    <row r="25" spans="1:11" ht="13.5" customHeight="1" x14ac:dyDescent="0.25">
      <c r="A25" s="146" t="s">
        <v>9</v>
      </c>
      <c r="B25" s="146"/>
      <c r="C25" s="146"/>
      <c r="D25" s="146"/>
      <c r="E25" s="146"/>
      <c r="F25" s="146"/>
      <c r="G25" s="146"/>
      <c r="H25" s="146"/>
      <c r="I25" s="146"/>
      <c r="J25" s="146"/>
    </row>
    <row r="26" spans="1:11" ht="13.5" customHeight="1" x14ac:dyDescent="0.25">
      <c r="A26" s="3" t="s">
        <v>10</v>
      </c>
      <c r="B26" s="8" t="s">
        <v>11</v>
      </c>
      <c r="C26" s="8"/>
      <c r="D26" s="8"/>
      <c r="E26" s="8"/>
      <c r="F26" s="8"/>
      <c r="G26" s="8"/>
      <c r="H26" s="8"/>
    </row>
    <row r="27" spans="1:11" ht="13.5" customHeight="1" x14ac:dyDescent="0.25">
      <c r="A27" s="3" t="s">
        <v>12</v>
      </c>
      <c r="B27" s="8" t="s">
        <v>13</v>
      </c>
      <c r="C27" s="8"/>
      <c r="D27" s="8"/>
      <c r="E27" s="8"/>
      <c r="F27" s="8"/>
      <c r="G27" s="8"/>
      <c r="H27" s="8"/>
    </row>
    <row r="28" spans="1:11" ht="13.5" customHeight="1" x14ac:dyDescent="0.25">
      <c r="A28" s="3" t="s">
        <v>14</v>
      </c>
      <c r="B28" s="8" t="s">
        <v>15</v>
      </c>
      <c r="C28" s="8"/>
      <c r="D28" s="8"/>
      <c r="E28" s="8"/>
      <c r="F28" s="8"/>
      <c r="G28" s="8"/>
      <c r="H28" s="8"/>
    </row>
    <row r="29" spans="1:11" ht="13.5" customHeight="1" x14ac:dyDescent="0.25">
      <c r="A29" s="3" t="s">
        <v>16</v>
      </c>
      <c r="B29" s="8" t="s">
        <v>17</v>
      </c>
      <c r="C29" s="8"/>
      <c r="D29" s="8"/>
      <c r="E29" s="8"/>
      <c r="F29" s="8"/>
      <c r="G29" s="8"/>
      <c r="H29" s="8"/>
    </row>
    <row r="30" spans="1:11" ht="13.5" customHeight="1" x14ac:dyDescent="0.25">
      <c r="A30" s="3" t="s">
        <v>18</v>
      </c>
      <c r="B30" s="8" t="s">
        <v>19</v>
      </c>
      <c r="C30" s="8"/>
      <c r="D30" s="8"/>
      <c r="E30" s="8"/>
      <c r="F30" s="8"/>
      <c r="G30" s="8"/>
      <c r="H30" s="8"/>
    </row>
    <row r="31" spans="1:11" x14ac:dyDescent="0.25">
      <c r="A31" s="116" t="s">
        <v>20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</row>
    <row r="32" spans="1:11" x14ac:dyDescent="0.25">
      <c r="A32" s="79" t="s">
        <v>250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11" ht="28.5" customHeight="1" x14ac:dyDescent="0.25">
      <c r="A33" s="139" t="s">
        <v>21</v>
      </c>
      <c r="B33" s="140"/>
      <c r="C33" s="139" t="s">
        <v>86</v>
      </c>
      <c r="D33" s="140"/>
      <c r="E33" s="140"/>
      <c r="F33" s="141"/>
      <c r="G33" s="139" t="s">
        <v>179</v>
      </c>
      <c r="H33" s="78" t="s">
        <v>251</v>
      </c>
      <c r="I33" s="11"/>
      <c r="J33" s="11"/>
      <c r="K33" s="11"/>
    </row>
    <row r="34" spans="1:11" ht="38.25" customHeight="1" x14ac:dyDescent="0.25">
      <c r="A34" s="142"/>
      <c r="B34" s="143"/>
      <c r="C34" s="142"/>
      <c r="D34" s="143"/>
      <c r="E34" s="143"/>
      <c r="F34" s="144"/>
      <c r="G34" s="142"/>
      <c r="H34" s="78"/>
      <c r="I34" s="11"/>
      <c r="J34" s="11"/>
      <c r="K34" s="11"/>
    </row>
    <row r="35" spans="1:11" x14ac:dyDescent="0.25">
      <c r="A35" s="137" t="s">
        <v>53</v>
      </c>
      <c r="B35" s="137"/>
      <c r="C35" s="157">
        <v>418210</v>
      </c>
      <c r="D35" s="158"/>
      <c r="E35" s="158"/>
      <c r="F35" s="159"/>
      <c r="G35" s="48">
        <f>G84+G108+E140+E156+E178+E204+E210+E215+E220+E229</f>
        <v>665442</v>
      </c>
      <c r="H35" s="48">
        <f>H84+H108+H122+F204</f>
        <v>170737.53</v>
      </c>
      <c r="J35" s="9"/>
    </row>
    <row r="36" spans="1:11" x14ac:dyDescent="0.25">
      <c r="A36" s="150" t="s">
        <v>232</v>
      </c>
      <c r="B36" s="151"/>
      <c r="C36" s="118">
        <v>0</v>
      </c>
      <c r="D36" s="119"/>
      <c r="E36" s="119"/>
      <c r="F36" s="120"/>
      <c r="G36" s="48">
        <f>E249</f>
        <v>13500</v>
      </c>
      <c r="H36" s="48">
        <f>F249</f>
        <v>0</v>
      </c>
      <c r="J36" s="9"/>
    </row>
    <row r="37" spans="1:11" x14ac:dyDescent="0.25">
      <c r="A37" s="137" t="s">
        <v>51</v>
      </c>
      <c r="B37" s="137"/>
      <c r="C37" s="134">
        <f>C85+C116+C141+C150+C171+C179+C187+C194+C230</f>
        <v>2971145</v>
      </c>
      <c r="D37" s="135"/>
      <c r="E37" s="135"/>
      <c r="F37" s="136"/>
      <c r="G37" s="48">
        <f>G85+G116+G122+E141+E150+E171+E179+E187+E194+E230</f>
        <v>4667836</v>
      </c>
      <c r="H37" s="48">
        <f>H85+H116+F141+F171+F230</f>
        <v>63150.73</v>
      </c>
      <c r="I37" s="9"/>
      <c r="J37" s="9"/>
      <c r="K37" s="9"/>
    </row>
    <row r="38" spans="1:11" x14ac:dyDescent="0.25">
      <c r="A38" s="38" t="s">
        <v>135</v>
      </c>
      <c r="B38" s="38"/>
      <c r="C38" s="134">
        <f>C142</f>
        <v>0</v>
      </c>
      <c r="D38" s="135"/>
      <c r="E38" s="135"/>
      <c r="F38" s="136"/>
      <c r="G38" s="48">
        <f>E142</f>
        <v>32500</v>
      </c>
      <c r="H38" s="48">
        <f>F142</f>
        <v>0</v>
      </c>
      <c r="I38" s="9"/>
      <c r="J38" s="9"/>
      <c r="K38" s="9"/>
    </row>
    <row r="39" spans="1:11" x14ac:dyDescent="0.25">
      <c r="A39" s="38" t="s">
        <v>136</v>
      </c>
      <c r="B39" s="38"/>
      <c r="C39" s="134">
        <f>C143+C156</f>
        <v>0</v>
      </c>
      <c r="D39" s="135"/>
      <c r="E39" s="135"/>
      <c r="F39" s="136"/>
      <c r="G39" s="48">
        <f>E143+E157+E243</f>
        <v>61973</v>
      </c>
      <c r="H39" s="48">
        <v>0</v>
      </c>
      <c r="I39" s="9"/>
      <c r="J39" s="9"/>
      <c r="K39" s="9"/>
    </row>
    <row r="40" spans="1:11" x14ac:dyDescent="0.25">
      <c r="A40" s="137" t="s">
        <v>55</v>
      </c>
      <c r="B40" s="137"/>
      <c r="C40" s="74">
        <f>C109+C237</f>
        <v>2114705</v>
      </c>
      <c r="D40" s="75"/>
      <c r="E40" s="75"/>
      <c r="F40" s="76"/>
      <c r="G40" s="48">
        <f>G109+E237</f>
        <v>2039605</v>
      </c>
      <c r="H40" s="48">
        <f>H109</f>
        <v>937363.74</v>
      </c>
      <c r="I40" s="9"/>
      <c r="J40" s="9"/>
      <c r="K40" s="9"/>
    </row>
    <row r="41" spans="1:11" x14ac:dyDescent="0.25">
      <c r="A41" s="137" t="s">
        <v>173</v>
      </c>
      <c r="B41" s="137"/>
      <c r="C41" s="74">
        <f>C205</f>
        <v>417180</v>
      </c>
      <c r="D41" s="75"/>
      <c r="E41" s="75"/>
      <c r="F41" s="76"/>
      <c r="G41" s="48">
        <f>E205</f>
        <v>187080</v>
      </c>
      <c r="H41" s="48">
        <f>F205</f>
        <v>208034.11</v>
      </c>
      <c r="I41" s="9"/>
      <c r="J41" s="9"/>
      <c r="K41" s="9"/>
    </row>
    <row r="42" spans="1:11" x14ac:dyDescent="0.25">
      <c r="A42" s="153" t="s">
        <v>22</v>
      </c>
      <c r="B42" s="153"/>
      <c r="C42" s="154">
        <f>C35+C37+C38+C39+C40+C41</f>
        <v>5921240</v>
      </c>
      <c r="D42" s="155"/>
      <c r="E42" s="155"/>
      <c r="F42" s="156"/>
      <c r="G42" s="49">
        <f>SUM(G35:G41)</f>
        <v>7667936</v>
      </c>
      <c r="H42" s="49">
        <f>SUM(H35:H41)</f>
        <v>1379286.1099999999</v>
      </c>
      <c r="I42" s="13"/>
      <c r="J42" s="13"/>
      <c r="K42" s="13"/>
    </row>
    <row r="43" spans="1:11" x14ac:dyDescent="0.25">
      <c r="A43" s="116" t="s">
        <v>23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</row>
    <row r="44" spans="1:11" x14ac:dyDescent="0.25">
      <c r="A44" s="146" t="s">
        <v>252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</row>
    <row r="45" spans="1:11" x14ac:dyDescent="0.25">
      <c r="A45" s="27" t="s">
        <v>24</v>
      </c>
      <c r="B45" s="27"/>
      <c r="C45" s="27"/>
      <c r="D45" s="27"/>
      <c r="E45" s="27"/>
      <c r="F45" s="50"/>
      <c r="G45" s="50"/>
      <c r="H45" s="50"/>
      <c r="I45" s="4"/>
      <c r="J45" s="4"/>
      <c r="K45" s="4"/>
    </row>
    <row r="46" spans="1:11" ht="22.5" customHeight="1" x14ac:dyDescent="0.25">
      <c r="A46" s="100" t="s">
        <v>88</v>
      </c>
      <c r="B46" s="101"/>
      <c r="C46" s="101"/>
      <c r="D46" s="101"/>
      <c r="E46" s="101"/>
      <c r="F46" s="51"/>
      <c r="G46" s="52"/>
      <c r="H46" s="52"/>
      <c r="I46" s="13"/>
      <c r="J46" s="13"/>
      <c r="K46" s="13"/>
    </row>
    <row r="47" spans="1:11" ht="30.75" customHeight="1" x14ac:dyDescent="0.25">
      <c r="A47" s="31" t="s">
        <v>34</v>
      </c>
      <c r="B47" s="32" t="s">
        <v>29</v>
      </c>
      <c r="C47" s="102" t="s">
        <v>87</v>
      </c>
      <c r="D47" s="103"/>
      <c r="E47" s="104"/>
      <c r="F47" s="95" t="s">
        <v>179</v>
      </c>
      <c r="G47" s="111"/>
      <c r="H47" s="55" t="s">
        <v>251</v>
      </c>
    </row>
    <row r="48" spans="1:11" ht="32.25" customHeight="1" x14ac:dyDescent="0.25">
      <c r="A48" s="33" t="s">
        <v>35</v>
      </c>
      <c r="B48" s="34" t="s">
        <v>89</v>
      </c>
      <c r="C48" s="74">
        <v>20000</v>
      </c>
      <c r="D48" s="98"/>
      <c r="E48" s="99"/>
      <c r="F48" s="77">
        <v>28000</v>
      </c>
      <c r="G48" s="112"/>
      <c r="H48" s="69">
        <v>0</v>
      </c>
      <c r="I48" s="70"/>
    </row>
    <row r="49" spans="1:8" ht="25.5" customHeight="1" x14ac:dyDescent="0.25">
      <c r="A49" s="33" t="s">
        <v>12</v>
      </c>
      <c r="B49" s="35" t="s">
        <v>90</v>
      </c>
      <c r="C49" s="74">
        <v>11000</v>
      </c>
      <c r="D49" s="98"/>
      <c r="E49" s="99"/>
      <c r="F49" s="77">
        <v>11000</v>
      </c>
      <c r="G49" s="112"/>
      <c r="H49" s="69">
        <v>0</v>
      </c>
    </row>
    <row r="50" spans="1:8" ht="27" customHeight="1" x14ac:dyDescent="0.25">
      <c r="A50" s="33" t="s">
        <v>14</v>
      </c>
      <c r="B50" s="34" t="s">
        <v>91</v>
      </c>
      <c r="C50" s="74">
        <v>3500</v>
      </c>
      <c r="D50" s="98"/>
      <c r="E50" s="99"/>
      <c r="F50" s="77">
        <v>3500</v>
      </c>
      <c r="G50" s="112"/>
      <c r="H50" s="69">
        <v>0</v>
      </c>
    </row>
    <row r="51" spans="1:8" ht="24" customHeight="1" x14ac:dyDescent="0.25">
      <c r="A51" s="33" t="s">
        <v>16</v>
      </c>
      <c r="B51" s="35" t="s">
        <v>92</v>
      </c>
      <c r="C51" s="74">
        <v>6000</v>
      </c>
      <c r="D51" s="98"/>
      <c r="E51" s="99"/>
      <c r="F51" s="77">
        <v>6000</v>
      </c>
      <c r="G51" s="112"/>
      <c r="H51" s="69">
        <v>0</v>
      </c>
    </row>
    <row r="52" spans="1:8" ht="21.75" customHeight="1" x14ac:dyDescent="0.25">
      <c r="A52" s="33" t="s">
        <v>18</v>
      </c>
      <c r="B52" s="35" t="s">
        <v>93</v>
      </c>
      <c r="C52" s="74">
        <v>7100</v>
      </c>
      <c r="D52" s="75"/>
      <c r="E52" s="76"/>
      <c r="F52" s="77">
        <v>7100</v>
      </c>
      <c r="G52" s="74"/>
      <c r="H52" s="69">
        <v>0</v>
      </c>
    </row>
    <row r="53" spans="1:8" ht="24" customHeight="1" x14ac:dyDescent="0.25">
      <c r="A53" s="33" t="s">
        <v>36</v>
      </c>
      <c r="B53" s="36" t="s">
        <v>94</v>
      </c>
      <c r="C53" s="74">
        <v>8500</v>
      </c>
      <c r="D53" s="98"/>
      <c r="E53" s="99"/>
      <c r="F53" s="77">
        <v>8500</v>
      </c>
      <c r="G53" s="112"/>
      <c r="H53" s="69">
        <v>0</v>
      </c>
    </row>
    <row r="54" spans="1:8" ht="33" customHeight="1" x14ac:dyDescent="0.25">
      <c r="A54" s="33" t="s">
        <v>37</v>
      </c>
      <c r="B54" s="37" t="s">
        <v>95</v>
      </c>
      <c r="C54" s="74">
        <v>3000</v>
      </c>
      <c r="D54" s="98"/>
      <c r="E54" s="99"/>
      <c r="F54" s="77">
        <v>3000</v>
      </c>
      <c r="G54" s="112"/>
      <c r="H54" s="69">
        <v>0</v>
      </c>
    </row>
    <row r="55" spans="1:8" ht="28.5" customHeight="1" x14ac:dyDescent="0.25">
      <c r="A55" s="33" t="s">
        <v>38</v>
      </c>
      <c r="B55" s="37" t="s">
        <v>96</v>
      </c>
      <c r="C55" s="74">
        <v>14000</v>
      </c>
      <c r="D55" s="98"/>
      <c r="E55" s="99"/>
      <c r="F55" s="77">
        <v>14000</v>
      </c>
      <c r="G55" s="112"/>
      <c r="H55" s="69">
        <v>0</v>
      </c>
    </row>
    <row r="56" spans="1:8" ht="30" customHeight="1" x14ac:dyDescent="0.25">
      <c r="A56" s="33" t="s">
        <v>39</v>
      </c>
      <c r="B56" s="34" t="s">
        <v>97</v>
      </c>
      <c r="C56" s="74">
        <v>15000</v>
      </c>
      <c r="D56" s="75"/>
      <c r="E56" s="76"/>
      <c r="F56" s="77">
        <v>15000</v>
      </c>
      <c r="G56" s="74"/>
      <c r="H56" s="69">
        <v>0</v>
      </c>
    </row>
    <row r="57" spans="1:8" ht="30" customHeight="1" x14ac:dyDescent="0.25">
      <c r="A57" s="33" t="s">
        <v>40</v>
      </c>
      <c r="B57" s="34" t="s">
        <v>182</v>
      </c>
      <c r="C57" s="74">
        <v>0</v>
      </c>
      <c r="D57" s="75"/>
      <c r="E57" s="76"/>
      <c r="F57" s="77">
        <v>20000</v>
      </c>
      <c r="G57" s="74"/>
      <c r="H57" s="69">
        <v>0</v>
      </c>
    </row>
    <row r="58" spans="1:8" ht="30" customHeight="1" x14ac:dyDescent="0.25">
      <c r="A58" s="33" t="s">
        <v>41</v>
      </c>
      <c r="B58" s="34" t="s">
        <v>183</v>
      </c>
      <c r="C58" s="74">
        <v>0</v>
      </c>
      <c r="D58" s="75"/>
      <c r="E58" s="76"/>
      <c r="F58" s="77">
        <v>20950</v>
      </c>
      <c r="G58" s="74"/>
      <c r="H58" s="69">
        <v>0</v>
      </c>
    </row>
    <row r="59" spans="1:8" ht="28.5" customHeight="1" x14ac:dyDescent="0.25">
      <c r="A59" s="33" t="s">
        <v>42</v>
      </c>
      <c r="B59" s="34" t="s">
        <v>98</v>
      </c>
      <c r="C59" s="74">
        <v>9000</v>
      </c>
      <c r="D59" s="98"/>
      <c r="E59" s="99"/>
      <c r="F59" s="77">
        <v>9000</v>
      </c>
      <c r="G59" s="112"/>
      <c r="H59" s="69">
        <v>0</v>
      </c>
    </row>
    <row r="60" spans="1:8" ht="28.5" customHeight="1" x14ac:dyDescent="0.25">
      <c r="A60" s="33" t="s">
        <v>43</v>
      </c>
      <c r="B60" s="34" t="s">
        <v>99</v>
      </c>
      <c r="C60" s="74">
        <v>33180</v>
      </c>
      <c r="D60" s="98"/>
      <c r="E60" s="99"/>
      <c r="F60" s="77">
        <v>33180</v>
      </c>
      <c r="G60" s="112"/>
      <c r="H60" s="69">
        <v>0</v>
      </c>
    </row>
    <row r="61" spans="1:8" ht="28.5" customHeight="1" x14ac:dyDescent="0.25">
      <c r="A61" s="33" t="s">
        <v>44</v>
      </c>
      <c r="B61" s="34" t="s">
        <v>100</v>
      </c>
      <c r="C61" s="74">
        <v>72770</v>
      </c>
      <c r="D61" s="98"/>
      <c r="E61" s="99"/>
      <c r="F61" s="77">
        <v>72770</v>
      </c>
      <c r="G61" s="112"/>
      <c r="H61" s="69">
        <v>0</v>
      </c>
    </row>
    <row r="62" spans="1:8" ht="28.5" customHeight="1" x14ac:dyDescent="0.25">
      <c r="A62" s="33" t="s">
        <v>45</v>
      </c>
      <c r="B62" s="34" t="s">
        <v>101</v>
      </c>
      <c r="C62" s="74">
        <v>28000</v>
      </c>
      <c r="D62" s="98"/>
      <c r="E62" s="99"/>
      <c r="F62" s="77">
        <v>28000</v>
      </c>
      <c r="G62" s="112"/>
      <c r="H62" s="69">
        <v>0</v>
      </c>
    </row>
    <row r="63" spans="1:8" ht="28.5" customHeight="1" x14ac:dyDescent="0.25">
      <c r="A63" s="33" t="s">
        <v>76</v>
      </c>
      <c r="B63" s="34" t="s">
        <v>181</v>
      </c>
      <c r="C63" s="74">
        <v>0</v>
      </c>
      <c r="D63" s="75"/>
      <c r="E63" s="76"/>
      <c r="F63" s="77">
        <v>22000</v>
      </c>
      <c r="G63" s="112"/>
      <c r="H63" s="69">
        <v>0</v>
      </c>
    </row>
    <row r="64" spans="1:8" ht="28.5" customHeight="1" x14ac:dyDescent="0.25">
      <c r="A64" s="33" t="s">
        <v>105</v>
      </c>
      <c r="B64" s="34" t="s">
        <v>102</v>
      </c>
      <c r="C64" s="74">
        <v>10000</v>
      </c>
      <c r="D64" s="98"/>
      <c r="E64" s="99"/>
      <c r="F64" s="77">
        <v>10000</v>
      </c>
      <c r="G64" s="112"/>
      <c r="H64" s="69">
        <v>0</v>
      </c>
    </row>
    <row r="65" spans="1:9" ht="28.5" customHeight="1" x14ac:dyDescent="0.25">
      <c r="A65" s="33" t="s">
        <v>107</v>
      </c>
      <c r="B65" s="34" t="s">
        <v>103</v>
      </c>
      <c r="C65" s="74">
        <v>4300</v>
      </c>
      <c r="D65" s="98"/>
      <c r="E65" s="99"/>
      <c r="F65" s="77">
        <v>11500</v>
      </c>
      <c r="G65" s="112"/>
      <c r="H65" s="69">
        <v>0</v>
      </c>
    </row>
    <row r="66" spans="1:9" ht="28.5" customHeight="1" x14ac:dyDescent="0.25">
      <c r="A66" s="33" t="s">
        <v>109</v>
      </c>
      <c r="B66" s="34" t="s">
        <v>207</v>
      </c>
      <c r="C66" s="74">
        <v>0</v>
      </c>
      <c r="D66" s="75"/>
      <c r="E66" s="76"/>
      <c r="F66" s="74">
        <v>20000</v>
      </c>
      <c r="G66" s="75"/>
      <c r="H66" s="69">
        <v>0</v>
      </c>
    </row>
    <row r="67" spans="1:9" ht="28.5" customHeight="1" x14ac:dyDescent="0.25">
      <c r="A67" s="33" t="s">
        <v>111</v>
      </c>
      <c r="B67" s="34" t="s">
        <v>104</v>
      </c>
      <c r="C67" s="74">
        <v>15000</v>
      </c>
      <c r="D67" s="98"/>
      <c r="E67" s="99"/>
      <c r="F67" s="77">
        <v>15000</v>
      </c>
      <c r="G67" s="112"/>
      <c r="H67" s="69">
        <v>0</v>
      </c>
    </row>
    <row r="68" spans="1:9" ht="28.5" customHeight="1" x14ac:dyDescent="0.25">
      <c r="A68" s="33" t="s">
        <v>113</v>
      </c>
      <c r="B68" s="34" t="s">
        <v>106</v>
      </c>
      <c r="C68" s="74">
        <v>10000</v>
      </c>
      <c r="D68" s="98"/>
      <c r="E68" s="99"/>
      <c r="F68" s="77">
        <v>0</v>
      </c>
      <c r="G68" s="112"/>
      <c r="H68" s="69">
        <v>0</v>
      </c>
    </row>
    <row r="69" spans="1:9" ht="28.5" customHeight="1" x14ac:dyDescent="0.25">
      <c r="A69" s="33" t="s">
        <v>184</v>
      </c>
      <c r="B69" s="34" t="s">
        <v>108</v>
      </c>
      <c r="C69" s="74">
        <v>280000</v>
      </c>
      <c r="D69" s="98"/>
      <c r="E69" s="99"/>
      <c r="F69" s="77">
        <v>280000</v>
      </c>
      <c r="G69" s="112"/>
      <c r="H69" s="69">
        <v>0</v>
      </c>
    </row>
    <row r="70" spans="1:9" ht="28.5" customHeight="1" x14ac:dyDescent="0.25">
      <c r="A70" s="33" t="s">
        <v>185</v>
      </c>
      <c r="B70" s="34" t="s">
        <v>110</v>
      </c>
      <c r="C70" s="74">
        <v>6000</v>
      </c>
      <c r="D70" s="98"/>
      <c r="E70" s="99"/>
      <c r="F70" s="77">
        <v>6000</v>
      </c>
      <c r="G70" s="112"/>
      <c r="H70" s="69">
        <v>0</v>
      </c>
    </row>
    <row r="71" spans="1:9" ht="28.5" customHeight="1" x14ac:dyDescent="0.25">
      <c r="A71" s="33" t="s">
        <v>186</v>
      </c>
      <c r="B71" s="34" t="s">
        <v>112</v>
      </c>
      <c r="C71" s="74">
        <v>5000</v>
      </c>
      <c r="D71" s="98"/>
      <c r="E71" s="99"/>
      <c r="F71" s="77">
        <v>0</v>
      </c>
      <c r="G71" s="112"/>
      <c r="H71" s="69">
        <v>0</v>
      </c>
    </row>
    <row r="72" spans="1:9" ht="28.5" customHeight="1" x14ac:dyDescent="0.25">
      <c r="A72" s="33" t="s">
        <v>187</v>
      </c>
      <c r="B72" s="34" t="s">
        <v>114</v>
      </c>
      <c r="C72" s="74">
        <v>40000</v>
      </c>
      <c r="D72" s="98"/>
      <c r="E72" s="99"/>
      <c r="F72" s="92">
        <v>40000</v>
      </c>
      <c r="G72" s="110"/>
      <c r="H72" s="69">
        <v>0</v>
      </c>
    </row>
    <row r="73" spans="1:9" ht="28.5" customHeight="1" x14ac:dyDescent="0.25">
      <c r="A73" s="33" t="s">
        <v>188</v>
      </c>
      <c r="B73" s="34" t="s">
        <v>115</v>
      </c>
      <c r="C73" s="74">
        <v>1200</v>
      </c>
      <c r="D73" s="98"/>
      <c r="E73" s="99"/>
      <c r="F73" s="92">
        <v>1200</v>
      </c>
      <c r="G73" s="110"/>
      <c r="H73" s="69">
        <v>0</v>
      </c>
    </row>
    <row r="74" spans="1:9" ht="28.5" customHeight="1" x14ac:dyDescent="0.25">
      <c r="A74" s="33" t="s">
        <v>190</v>
      </c>
      <c r="B74" s="44" t="s">
        <v>189</v>
      </c>
      <c r="C74" s="74">
        <v>0</v>
      </c>
      <c r="D74" s="75"/>
      <c r="E74" s="76"/>
      <c r="F74" s="77">
        <v>82800</v>
      </c>
      <c r="G74" s="74"/>
      <c r="H74" s="69">
        <v>82719.06</v>
      </c>
      <c r="I74" s="64"/>
    </row>
    <row r="75" spans="1:9" ht="28.5" customHeight="1" x14ac:dyDescent="0.25">
      <c r="A75" s="33" t="s">
        <v>192</v>
      </c>
      <c r="B75" s="44" t="s">
        <v>191</v>
      </c>
      <c r="C75" s="74">
        <v>0</v>
      </c>
      <c r="D75" s="75"/>
      <c r="E75" s="76"/>
      <c r="F75" s="92">
        <v>3125</v>
      </c>
      <c r="G75" s="89"/>
      <c r="H75" s="48">
        <v>3125</v>
      </c>
    </row>
    <row r="76" spans="1:9" ht="28.5" customHeight="1" x14ac:dyDescent="0.25">
      <c r="A76" s="33" t="s">
        <v>193</v>
      </c>
      <c r="B76" s="34" t="s">
        <v>195</v>
      </c>
      <c r="C76" s="74">
        <v>0</v>
      </c>
      <c r="D76" s="75"/>
      <c r="E76" s="76"/>
      <c r="F76" s="89">
        <v>7500</v>
      </c>
      <c r="G76" s="90"/>
      <c r="H76" s="69">
        <v>0</v>
      </c>
    </row>
    <row r="77" spans="1:9" ht="28.5" customHeight="1" x14ac:dyDescent="0.25">
      <c r="A77" s="33" t="s">
        <v>194</v>
      </c>
      <c r="B77" s="34" t="s">
        <v>196</v>
      </c>
      <c r="C77" s="74">
        <v>0</v>
      </c>
      <c r="D77" s="75"/>
      <c r="E77" s="76"/>
      <c r="F77" s="89">
        <v>7500</v>
      </c>
      <c r="G77" s="90"/>
      <c r="H77" s="69">
        <v>0</v>
      </c>
    </row>
    <row r="78" spans="1:9" ht="28.5" customHeight="1" x14ac:dyDescent="0.25">
      <c r="A78" s="33" t="s">
        <v>197</v>
      </c>
      <c r="B78" s="34" t="s">
        <v>198</v>
      </c>
      <c r="C78" s="74">
        <v>0</v>
      </c>
      <c r="D78" s="75"/>
      <c r="E78" s="76"/>
      <c r="F78" s="89">
        <v>7500</v>
      </c>
      <c r="G78" s="90"/>
      <c r="H78" s="69">
        <v>0</v>
      </c>
    </row>
    <row r="79" spans="1:9" ht="28.5" customHeight="1" x14ac:dyDescent="0.25">
      <c r="A79" s="33" t="s">
        <v>200</v>
      </c>
      <c r="B79" s="34" t="s">
        <v>199</v>
      </c>
      <c r="C79" s="74">
        <v>0</v>
      </c>
      <c r="D79" s="75"/>
      <c r="E79" s="76"/>
      <c r="F79" s="89">
        <v>16250</v>
      </c>
      <c r="G79" s="90"/>
      <c r="H79" s="69">
        <v>0</v>
      </c>
    </row>
    <row r="80" spans="1:9" ht="28.5" customHeight="1" x14ac:dyDescent="0.25">
      <c r="A80" s="33" t="s">
        <v>201</v>
      </c>
      <c r="B80" s="44" t="s">
        <v>202</v>
      </c>
      <c r="C80" s="74">
        <v>0</v>
      </c>
      <c r="D80" s="75"/>
      <c r="E80" s="76"/>
      <c r="F80" s="89">
        <v>15000</v>
      </c>
      <c r="G80" s="90"/>
      <c r="H80" s="69">
        <v>0</v>
      </c>
    </row>
    <row r="81" spans="1:11" ht="28.5" customHeight="1" x14ac:dyDescent="0.25">
      <c r="A81" s="33" t="s">
        <v>204</v>
      </c>
      <c r="B81" s="44" t="s">
        <v>203</v>
      </c>
      <c r="C81" s="74">
        <v>0</v>
      </c>
      <c r="D81" s="75"/>
      <c r="E81" s="76"/>
      <c r="F81" s="89">
        <v>15000</v>
      </c>
      <c r="G81" s="90"/>
      <c r="H81" s="69">
        <v>0</v>
      </c>
    </row>
    <row r="82" spans="1:11" ht="28.5" customHeight="1" x14ac:dyDescent="0.25">
      <c r="A82" s="33" t="s">
        <v>206</v>
      </c>
      <c r="B82" s="44" t="s">
        <v>205</v>
      </c>
      <c r="C82" s="89">
        <v>0</v>
      </c>
      <c r="D82" s="90"/>
      <c r="E82" s="91"/>
      <c r="F82" s="89">
        <v>25000</v>
      </c>
      <c r="G82" s="90"/>
      <c r="H82" s="69">
        <v>0</v>
      </c>
    </row>
    <row r="83" spans="1:11" ht="14.25" customHeight="1" x14ac:dyDescent="0.25">
      <c r="A83" s="82" t="s">
        <v>25</v>
      </c>
      <c r="B83" s="83"/>
      <c r="C83" s="84">
        <f>SUM(C48:C73)</f>
        <v>602550</v>
      </c>
      <c r="D83" s="85"/>
      <c r="E83" s="86"/>
      <c r="F83" s="84">
        <f>SUM(F48:F82)</f>
        <v>865375</v>
      </c>
      <c r="G83" s="85"/>
      <c r="H83" s="49">
        <f>SUM(H48:H82)</f>
        <v>85844.06</v>
      </c>
    </row>
    <row r="84" spans="1:11" ht="28.5" customHeight="1" x14ac:dyDescent="0.25">
      <c r="A84" s="19" t="s">
        <v>26</v>
      </c>
      <c r="B84" s="20" t="s">
        <v>49</v>
      </c>
      <c r="C84" s="105">
        <v>261120</v>
      </c>
      <c r="D84" s="105"/>
      <c r="E84" s="105"/>
      <c r="F84" s="20"/>
      <c r="G84" s="28">
        <v>503695</v>
      </c>
      <c r="H84" s="28">
        <v>85844.06</v>
      </c>
    </row>
    <row r="85" spans="1:11" ht="15.75" customHeight="1" x14ac:dyDescent="0.25">
      <c r="A85" s="7"/>
      <c r="B85" s="8" t="s">
        <v>116</v>
      </c>
      <c r="C85" s="106" t="s">
        <v>117</v>
      </c>
      <c r="D85" s="106"/>
      <c r="E85" s="106"/>
      <c r="F85" s="8"/>
      <c r="G85" s="28">
        <v>361680</v>
      </c>
      <c r="H85" s="28">
        <v>0</v>
      </c>
      <c r="I85" s="21"/>
      <c r="J85" s="21"/>
      <c r="K85" s="22"/>
    </row>
    <row r="86" spans="1:11" ht="15.75" customHeight="1" x14ac:dyDescent="0.25">
      <c r="A86" s="100" t="s">
        <v>118</v>
      </c>
      <c r="B86" s="101"/>
      <c r="C86" s="101"/>
      <c r="D86" s="101"/>
      <c r="E86" s="101"/>
      <c r="F86" s="53"/>
      <c r="G86" s="54"/>
      <c r="H86" s="54"/>
      <c r="I86" s="21"/>
      <c r="J86" s="21"/>
      <c r="K86" s="22"/>
    </row>
    <row r="87" spans="1:11" ht="40.5" customHeight="1" x14ac:dyDescent="0.25">
      <c r="A87" s="31" t="s">
        <v>34</v>
      </c>
      <c r="B87" s="32" t="s">
        <v>29</v>
      </c>
      <c r="C87" s="102" t="s">
        <v>87</v>
      </c>
      <c r="D87" s="103"/>
      <c r="E87" s="104"/>
      <c r="F87" s="95" t="s">
        <v>179</v>
      </c>
      <c r="G87" s="111"/>
      <c r="H87" s="55" t="s">
        <v>251</v>
      </c>
      <c r="I87" s="21"/>
      <c r="J87" s="21"/>
      <c r="K87" s="22"/>
    </row>
    <row r="88" spans="1:11" ht="35.25" customHeight="1" x14ac:dyDescent="0.25">
      <c r="A88" s="33" t="s">
        <v>35</v>
      </c>
      <c r="B88" s="34" t="s">
        <v>119</v>
      </c>
      <c r="C88" s="74">
        <v>2502</v>
      </c>
      <c r="D88" s="98"/>
      <c r="E88" s="99"/>
      <c r="F88" s="77">
        <v>2502</v>
      </c>
      <c r="G88" s="112"/>
      <c r="H88" s="65">
        <v>0</v>
      </c>
      <c r="I88" s="21"/>
      <c r="J88" s="21"/>
      <c r="K88" s="22"/>
    </row>
    <row r="89" spans="1:11" ht="33" customHeight="1" x14ac:dyDescent="0.25">
      <c r="A89" s="33" t="s">
        <v>12</v>
      </c>
      <c r="B89" s="34" t="s">
        <v>120</v>
      </c>
      <c r="C89" s="74">
        <v>2503</v>
      </c>
      <c r="D89" s="98"/>
      <c r="E89" s="99"/>
      <c r="F89" s="77" t="s">
        <v>208</v>
      </c>
      <c r="G89" s="112"/>
      <c r="H89" s="65">
        <v>0</v>
      </c>
      <c r="I89" s="21"/>
      <c r="J89" s="21"/>
      <c r="K89" s="22"/>
    </row>
    <row r="90" spans="1:11" ht="15.75" customHeight="1" x14ac:dyDescent="0.25">
      <c r="A90" s="132" t="s">
        <v>14</v>
      </c>
      <c r="B90" s="130" t="s">
        <v>121</v>
      </c>
      <c r="C90" s="124">
        <v>480000</v>
      </c>
      <c r="D90" s="125"/>
      <c r="E90" s="126"/>
      <c r="F90" s="77" t="s">
        <v>209</v>
      </c>
      <c r="G90" s="74"/>
      <c r="H90" s="77">
        <v>600267.88</v>
      </c>
      <c r="I90" s="21"/>
      <c r="J90" s="21"/>
      <c r="K90" s="22"/>
    </row>
    <row r="91" spans="1:11" ht="47.25" customHeight="1" x14ac:dyDescent="0.25">
      <c r="A91" s="133"/>
      <c r="B91" s="131"/>
      <c r="C91" s="127"/>
      <c r="D91" s="128"/>
      <c r="E91" s="129"/>
      <c r="F91" s="77"/>
      <c r="G91" s="74"/>
      <c r="H91" s="77"/>
      <c r="I91" s="21"/>
      <c r="J91" s="21"/>
      <c r="K91" s="22"/>
    </row>
    <row r="92" spans="1:11" ht="33.75" customHeight="1" x14ac:dyDescent="0.25">
      <c r="A92" s="123" t="s">
        <v>16</v>
      </c>
      <c r="B92" s="121" t="s">
        <v>122</v>
      </c>
      <c r="C92" s="124">
        <v>23000</v>
      </c>
      <c r="D92" s="125"/>
      <c r="E92" s="126"/>
      <c r="F92" s="77" t="s">
        <v>210</v>
      </c>
      <c r="G92" s="74"/>
      <c r="H92" s="77">
        <v>26373.919999999998</v>
      </c>
      <c r="I92" s="21"/>
      <c r="J92" s="21"/>
      <c r="K92" s="22"/>
    </row>
    <row r="93" spans="1:11" ht="24.75" customHeight="1" x14ac:dyDescent="0.25">
      <c r="A93" s="123"/>
      <c r="B93" s="122"/>
      <c r="C93" s="127"/>
      <c r="D93" s="128"/>
      <c r="E93" s="129"/>
      <c r="F93" s="77"/>
      <c r="G93" s="74"/>
      <c r="H93" s="77"/>
      <c r="I93" s="21"/>
      <c r="J93" s="21"/>
      <c r="K93" s="22"/>
    </row>
    <row r="94" spans="1:11" ht="24.75" customHeight="1" x14ac:dyDescent="0.25">
      <c r="A94" s="123" t="s">
        <v>18</v>
      </c>
      <c r="B94" s="121" t="s">
        <v>123</v>
      </c>
      <c r="C94" s="124">
        <v>4000</v>
      </c>
      <c r="D94" s="125"/>
      <c r="E94" s="126"/>
      <c r="F94" s="77" t="s">
        <v>211</v>
      </c>
      <c r="G94" s="74"/>
      <c r="H94" s="77">
        <v>0</v>
      </c>
      <c r="I94" s="21"/>
      <c r="J94" s="21"/>
      <c r="K94" s="22"/>
    </row>
    <row r="95" spans="1:11" ht="24.75" customHeight="1" x14ac:dyDescent="0.25">
      <c r="A95" s="123"/>
      <c r="B95" s="122"/>
      <c r="C95" s="127"/>
      <c r="D95" s="128"/>
      <c r="E95" s="129"/>
      <c r="F95" s="77"/>
      <c r="G95" s="74"/>
      <c r="H95" s="77"/>
      <c r="I95" s="21"/>
      <c r="J95" s="21"/>
      <c r="K95" s="22"/>
    </row>
    <row r="96" spans="1:11" ht="24.75" customHeight="1" x14ac:dyDescent="0.25">
      <c r="A96" s="123" t="s">
        <v>36</v>
      </c>
      <c r="B96" s="121" t="s">
        <v>124</v>
      </c>
      <c r="C96" s="124">
        <v>12000</v>
      </c>
      <c r="D96" s="125"/>
      <c r="E96" s="126"/>
      <c r="F96" s="77" t="s">
        <v>212</v>
      </c>
      <c r="G96" s="74"/>
      <c r="H96" s="77">
        <v>0</v>
      </c>
      <c r="I96" s="21"/>
      <c r="J96" s="21"/>
      <c r="K96" s="22"/>
    </row>
    <row r="97" spans="1:11" ht="36" customHeight="1" x14ac:dyDescent="0.25">
      <c r="A97" s="123"/>
      <c r="B97" s="122"/>
      <c r="C97" s="127"/>
      <c r="D97" s="128"/>
      <c r="E97" s="129"/>
      <c r="F97" s="77"/>
      <c r="G97" s="74"/>
      <c r="H97" s="77"/>
      <c r="I97" s="21"/>
      <c r="J97" s="21"/>
      <c r="K97" s="22"/>
    </row>
    <row r="98" spans="1:11" ht="24.75" customHeight="1" x14ac:dyDescent="0.25">
      <c r="A98" s="42" t="s">
        <v>37</v>
      </c>
      <c r="B98" s="40" t="s">
        <v>125</v>
      </c>
      <c r="C98" s="74">
        <v>233700</v>
      </c>
      <c r="D98" s="75"/>
      <c r="E98" s="76"/>
      <c r="F98" s="80" t="s">
        <v>213</v>
      </c>
      <c r="G98" s="113"/>
      <c r="H98" s="65">
        <v>0</v>
      </c>
      <c r="I98" s="21"/>
      <c r="J98" s="21"/>
      <c r="K98" s="22"/>
    </row>
    <row r="99" spans="1:11" ht="24.75" customHeight="1" x14ac:dyDescent="0.25">
      <c r="A99" s="42" t="s">
        <v>38</v>
      </c>
      <c r="B99" s="43" t="s">
        <v>126</v>
      </c>
      <c r="C99" s="77">
        <v>10000</v>
      </c>
      <c r="D99" s="77"/>
      <c r="E99" s="77"/>
      <c r="F99" s="80" t="s">
        <v>214</v>
      </c>
      <c r="G99" s="113"/>
      <c r="H99" s="65">
        <v>0</v>
      </c>
      <c r="I99" s="21"/>
      <c r="J99" s="21"/>
      <c r="K99" s="22"/>
    </row>
    <row r="100" spans="1:11" ht="24.75" customHeight="1" x14ac:dyDescent="0.25">
      <c r="A100" s="42" t="s">
        <v>39</v>
      </c>
      <c r="B100" s="40" t="s">
        <v>71</v>
      </c>
      <c r="C100" s="77">
        <v>118377</v>
      </c>
      <c r="D100" s="77"/>
      <c r="E100" s="77"/>
      <c r="F100" s="80" t="s">
        <v>243</v>
      </c>
      <c r="G100" s="113"/>
      <c r="H100" s="65">
        <v>106911.14</v>
      </c>
      <c r="I100" s="21"/>
      <c r="J100" s="21"/>
      <c r="K100" s="22"/>
    </row>
    <row r="101" spans="1:11" ht="24.75" customHeight="1" x14ac:dyDescent="0.25">
      <c r="A101" s="42" t="s">
        <v>40</v>
      </c>
      <c r="B101" s="40" t="s">
        <v>72</v>
      </c>
      <c r="C101" s="77">
        <v>117201</v>
      </c>
      <c r="D101" s="77"/>
      <c r="E101" s="77"/>
      <c r="F101" s="80" t="s">
        <v>242</v>
      </c>
      <c r="G101" s="113"/>
      <c r="H101" s="65">
        <v>89895.96</v>
      </c>
      <c r="I101" s="21"/>
      <c r="J101" s="21"/>
      <c r="K101" s="22"/>
    </row>
    <row r="102" spans="1:11" ht="24.75" customHeight="1" x14ac:dyDescent="0.25">
      <c r="A102" s="42" t="s">
        <v>41</v>
      </c>
      <c r="B102" s="40" t="s">
        <v>73</v>
      </c>
      <c r="C102" s="77">
        <v>9816</v>
      </c>
      <c r="D102" s="77"/>
      <c r="E102" s="77"/>
      <c r="F102" s="80" t="s">
        <v>241</v>
      </c>
      <c r="G102" s="113"/>
      <c r="H102" s="65">
        <v>5595.13</v>
      </c>
      <c r="I102" s="21"/>
      <c r="J102" s="21"/>
      <c r="K102" s="22"/>
    </row>
    <row r="103" spans="1:11" ht="24.75" customHeight="1" x14ac:dyDescent="0.25">
      <c r="A103" s="42" t="s">
        <v>42</v>
      </c>
      <c r="B103" s="40" t="s">
        <v>74</v>
      </c>
      <c r="C103" s="77">
        <v>39305</v>
      </c>
      <c r="D103" s="77"/>
      <c r="E103" s="77"/>
      <c r="F103" s="80" t="s">
        <v>240</v>
      </c>
      <c r="G103" s="113"/>
      <c r="H103" s="65">
        <v>62471.35</v>
      </c>
      <c r="I103" s="21"/>
      <c r="J103" s="21"/>
      <c r="K103" s="22"/>
    </row>
    <row r="104" spans="1:11" ht="24.75" customHeight="1" x14ac:dyDescent="0.25">
      <c r="A104" s="42" t="s">
        <v>43</v>
      </c>
      <c r="B104" s="39" t="s">
        <v>127</v>
      </c>
      <c r="C104" s="77">
        <v>11936</v>
      </c>
      <c r="D104" s="77"/>
      <c r="E104" s="77"/>
      <c r="F104" s="80" t="s">
        <v>239</v>
      </c>
      <c r="G104" s="113"/>
      <c r="H104" s="65">
        <v>13842.56</v>
      </c>
      <c r="I104" s="21"/>
      <c r="J104" s="21"/>
      <c r="K104" s="22"/>
    </row>
    <row r="105" spans="1:11" ht="15.75" customHeight="1" x14ac:dyDescent="0.25">
      <c r="A105" s="42" t="s">
        <v>44</v>
      </c>
      <c r="B105" s="41" t="s">
        <v>75</v>
      </c>
      <c r="C105" s="77">
        <v>23365</v>
      </c>
      <c r="D105" s="77"/>
      <c r="E105" s="77"/>
      <c r="F105" s="80" t="s">
        <v>238</v>
      </c>
      <c r="G105" s="113"/>
      <c r="H105" s="65">
        <v>12848.3</v>
      </c>
      <c r="I105" s="21"/>
      <c r="J105" s="21"/>
      <c r="K105" s="22"/>
    </row>
    <row r="106" spans="1:11" ht="15.75" customHeight="1" x14ac:dyDescent="0.25">
      <c r="A106" s="42" t="s">
        <v>45</v>
      </c>
      <c r="B106" s="41" t="s">
        <v>128</v>
      </c>
      <c r="C106" s="77">
        <v>27000</v>
      </c>
      <c r="D106" s="77"/>
      <c r="E106" s="77"/>
      <c r="F106" s="80" t="s">
        <v>215</v>
      </c>
      <c r="G106" s="113"/>
      <c r="H106" s="65">
        <v>19157.5</v>
      </c>
      <c r="I106" s="21"/>
      <c r="J106" s="21"/>
      <c r="K106" s="22"/>
    </row>
    <row r="107" spans="1:11" ht="14.25" customHeight="1" x14ac:dyDescent="0.25">
      <c r="A107" s="82" t="s">
        <v>25</v>
      </c>
      <c r="B107" s="83"/>
      <c r="C107" s="84">
        <f>C88+C89+C90+C92+C94+C96+C98+C99+C100+C101+C102+C103+C104+C105+C106</f>
        <v>1114705</v>
      </c>
      <c r="D107" s="85"/>
      <c r="E107" s="86"/>
      <c r="F107" s="84" t="s">
        <v>244</v>
      </c>
      <c r="G107" s="85"/>
      <c r="H107" s="49">
        <f>SUM(H88:H106)</f>
        <v>937363.74000000011</v>
      </c>
    </row>
    <row r="108" spans="1:11" ht="14.25" customHeight="1" x14ac:dyDescent="0.25">
      <c r="A108" s="61"/>
      <c r="B108" s="14" t="s">
        <v>245</v>
      </c>
      <c r="C108" s="62"/>
      <c r="D108" s="62"/>
      <c r="E108" s="63">
        <v>0</v>
      </c>
      <c r="F108" s="62"/>
      <c r="G108" s="63">
        <v>19400</v>
      </c>
      <c r="H108" s="57">
        <v>0</v>
      </c>
    </row>
    <row r="109" spans="1:11" ht="17.25" customHeight="1" x14ac:dyDescent="0.25">
      <c r="A109" s="19" t="s">
        <v>26</v>
      </c>
      <c r="B109" s="8" t="s">
        <v>77</v>
      </c>
      <c r="C109" s="107">
        <v>1114705</v>
      </c>
      <c r="D109" s="107"/>
      <c r="E109" s="107"/>
      <c r="F109" s="8"/>
      <c r="G109" s="64">
        <v>1039605</v>
      </c>
      <c r="H109" s="64">
        <v>937363.74</v>
      </c>
      <c r="I109" s="64"/>
      <c r="J109" s="21"/>
      <c r="K109" s="22"/>
    </row>
    <row r="110" spans="1:11" ht="15.75" customHeight="1" x14ac:dyDescent="0.25">
      <c r="A110" s="100" t="s">
        <v>129</v>
      </c>
      <c r="B110" s="101"/>
      <c r="C110" s="101"/>
      <c r="D110" s="101"/>
      <c r="E110" s="101"/>
      <c r="F110" s="53"/>
      <c r="G110" s="54"/>
      <c r="H110" s="54"/>
      <c r="I110" s="21"/>
      <c r="J110" s="21"/>
      <c r="K110" s="22"/>
    </row>
    <row r="111" spans="1:11" ht="29.25" customHeight="1" x14ac:dyDescent="0.25">
      <c r="A111" s="31" t="s">
        <v>34</v>
      </c>
      <c r="B111" s="32" t="s">
        <v>29</v>
      </c>
      <c r="C111" s="102" t="s">
        <v>87</v>
      </c>
      <c r="D111" s="103"/>
      <c r="E111" s="104"/>
      <c r="F111" s="95" t="s">
        <v>179</v>
      </c>
      <c r="G111" s="95"/>
      <c r="H111" s="55" t="s">
        <v>251</v>
      </c>
      <c r="I111" s="21"/>
      <c r="J111" s="21"/>
      <c r="K111" s="22"/>
    </row>
    <row r="112" spans="1:11" ht="15.75" customHeight="1" x14ac:dyDescent="0.25">
      <c r="A112" s="33" t="s">
        <v>35</v>
      </c>
      <c r="B112" s="35" t="s">
        <v>130</v>
      </c>
      <c r="C112" s="74">
        <v>1867280</v>
      </c>
      <c r="D112" s="98"/>
      <c r="E112" s="99" t="s">
        <v>81</v>
      </c>
      <c r="F112" s="80" t="s">
        <v>81</v>
      </c>
      <c r="G112" s="81"/>
      <c r="H112" s="65">
        <v>0</v>
      </c>
      <c r="I112" s="21"/>
      <c r="J112" s="21"/>
      <c r="K112" s="22"/>
    </row>
    <row r="113" spans="1:11" ht="15.75" customHeight="1" x14ac:dyDescent="0.25">
      <c r="A113" s="33" t="s">
        <v>12</v>
      </c>
      <c r="B113" s="35" t="s">
        <v>61</v>
      </c>
      <c r="C113" s="74">
        <v>33180</v>
      </c>
      <c r="D113" s="98"/>
      <c r="E113" s="99" t="s">
        <v>82</v>
      </c>
      <c r="F113" s="80" t="s">
        <v>82</v>
      </c>
      <c r="G113" s="81"/>
      <c r="H113" s="65">
        <v>0</v>
      </c>
      <c r="I113" s="21"/>
      <c r="J113" s="21"/>
      <c r="K113" s="22"/>
    </row>
    <row r="114" spans="1:11" ht="15.75" customHeight="1" x14ac:dyDescent="0.25">
      <c r="A114" s="33" t="s">
        <v>14</v>
      </c>
      <c r="B114" s="35" t="s">
        <v>83</v>
      </c>
      <c r="C114" s="74">
        <v>33180</v>
      </c>
      <c r="D114" s="98"/>
      <c r="E114" s="99"/>
      <c r="F114" s="80" t="s">
        <v>82</v>
      </c>
      <c r="G114" s="81"/>
      <c r="H114" s="65">
        <v>0</v>
      </c>
      <c r="I114" s="21"/>
      <c r="J114" s="21"/>
      <c r="K114" s="22"/>
    </row>
    <row r="115" spans="1:11" ht="15.75" customHeight="1" x14ac:dyDescent="0.25">
      <c r="A115" s="82" t="s">
        <v>25</v>
      </c>
      <c r="B115" s="83"/>
      <c r="C115" s="84">
        <f>C112+C113+C114</f>
        <v>1933640</v>
      </c>
      <c r="D115" s="85"/>
      <c r="E115" s="86"/>
      <c r="F115" s="87" t="s">
        <v>216</v>
      </c>
      <c r="G115" s="88"/>
      <c r="H115" s="71">
        <v>0</v>
      </c>
      <c r="I115" s="21"/>
      <c r="J115" s="21"/>
      <c r="K115" s="22"/>
    </row>
    <row r="116" spans="1:11" ht="45.75" customHeight="1" x14ac:dyDescent="0.25">
      <c r="A116" s="19" t="s">
        <v>26</v>
      </c>
      <c r="B116" s="20" t="s">
        <v>46</v>
      </c>
      <c r="C116" s="105">
        <v>1933640</v>
      </c>
      <c r="D116" s="105"/>
      <c r="E116" s="105"/>
      <c r="F116" s="8"/>
      <c r="G116" s="12">
        <v>1933640</v>
      </c>
      <c r="H116" s="12">
        <v>0</v>
      </c>
      <c r="I116" s="21"/>
      <c r="J116" s="21"/>
      <c r="K116" s="22"/>
    </row>
    <row r="117" spans="1:11" ht="14.25" customHeight="1" x14ac:dyDescent="0.25">
      <c r="A117" s="100" t="s">
        <v>233</v>
      </c>
      <c r="B117" s="101"/>
      <c r="C117" s="101"/>
      <c r="D117" s="101"/>
      <c r="E117" s="101"/>
      <c r="F117" s="53"/>
      <c r="G117" s="54"/>
      <c r="H117" s="66"/>
      <c r="I117" s="22"/>
      <c r="J117" s="22"/>
      <c r="K117" s="22"/>
    </row>
    <row r="118" spans="1:11" ht="33.75" customHeight="1" x14ac:dyDescent="0.25">
      <c r="A118" s="31" t="s">
        <v>34</v>
      </c>
      <c r="B118" s="32" t="s">
        <v>29</v>
      </c>
      <c r="C118" s="102" t="s">
        <v>87</v>
      </c>
      <c r="D118" s="103"/>
      <c r="E118" s="104"/>
      <c r="F118" s="95" t="s">
        <v>179</v>
      </c>
      <c r="G118" s="95"/>
      <c r="H118" s="55" t="s">
        <v>251</v>
      </c>
      <c r="I118" s="22"/>
      <c r="J118" s="22"/>
      <c r="K118" s="22"/>
    </row>
    <row r="119" spans="1:11" ht="14.25" customHeight="1" x14ac:dyDescent="0.25">
      <c r="A119" s="33" t="s">
        <v>35</v>
      </c>
      <c r="B119" s="35" t="s">
        <v>234</v>
      </c>
      <c r="C119" s="74">
        <v>0</v>
      </c>
      <c r="D119" s="98"/>
      <c r="E119" s="99" t="s">
        <v>81</v>
      </c>
      <c r="F119" s="80" t="s">
        <v>235</v>
      </c>
      <c r="G119" s="81"/>
      <c r="H119" s="48">
        <v>28336.98</v>
      </c>
      <c r="I119" s="22"/>
      <c r="J119" s="22"/>
      <c r="K119" s="22"/>
    </row>
    <row r="120" spans="1:11" ht="14.25" customHeight="1" x14ac:dyDescent="0.25">
      <c r="A120" s="33" t="s">
        <v>12</v>
      </c>
      <c r="B120" s="35" t="s">
        <v>61</v>
      </c>
      <c r="C120" s="74">
        <v>0</v>
      </c>
      <c r="D120" s="98"/>
      <c r="E120" s="99" t="s">
        <v>82</v>
      </c>
      <c r="F120" s="80" t="s">
        <v>236</v>
      </c>
      <c r="G120" s="81"/>
      <c r="H120" s="48">
        <v>3125</v>
      </c>
      <c r="I120" s="22"/>
      <c r="J120" s="22"/>
      <c r="K120" s="22"/>
    </row>
    <row r="121" spans="1:11" ht="14.25" customHeight="1" x14ac:dyDescent="0.25">
      <c r="A121" s="82" t="s">
        <v>25</v>
      </c>
      <c r="B121" s="83"/>
      <c r="C121" s="84">
        <v>0</v>
      </c>
      <c r="D121" s="85"/>
      <c r="E121" s="86"/>
      <c r="F121" s="87" t="s">
        <v>237</v>
      </c>
      <c r="G121" s="88"/>
      <c r="H121" s="49">
        <f>SUM(H119:H120)</f>
        <v>31461.98</v>
      </c>
      <c r="I121" s="22"/>
      <c r="J121" s="22"/>
      <c r="K121" s="22"/>
    </row>
    <row r="122" spans="1:11" ht="33.75" customHeight="1" x14ac:dyDescent="0.25">
      <c r="A122" s="19" t="s">
        <v>26</v>
      </c>
      <c r="B122" s="20" t="s">
        <v>255</v>
      </c>
      <c r="C122" s="105">
        <v>0</v>
      </c>
      <c r="D122" s="105"/>
      <c r="E122" s="105"/>
      <c r="F122" s="8"/>
      <c r="G122" s="12">
        <v>46926</v>
      </c>
      <c r="H122" s="9">
        <v>31461.98</v>
      </c>
      <c r="I122" s="22"/>
      <c r="J122" s="22"/>
      <c r="K122" s="22"/>
    </row>
    <row r="123" spans="1:11" x14ac:dyDescent="0.25">
      <c r="A123" s="27" t="s">
        <v>52</v>
      </c>
      <c r="B123" s="27"/>
      <c r="C123" s="27"/>
      <c r="D123" s="27"/>
      <c r="E123" s="27"/>
      <c r="F123" s="50"/>
      <c r="G123" s="4"/>
      <c r="H123" s="4"/>
      <c r="I123" s="4"/>
      <c r="J123" s="4"/>
      <c r="K123" s="4"/>
    </row>
    <row r="124" spans="1:11" x14ac:dyDescent="0.25">
      <c r="A124" s="17" t="s">
        <v>131</v>
      </c>
      <c r="B124" s="17"/>
      <c r="C124" s="17"/>
      <c r="D124" s="17"/>
      <c r="E124" s="51"/>
      <c r="F124" s="51"/>
    </row>
    <row r="125" spans="1:11" ht="42.75" x14ac:dyDescent="0.25">
      <c r="A125" s="18" t="s">
        <v>47</v>
      </c>
      <c r="B125" s="15" t="s">
        <v>48</v>
      </c>
      <c r="C125" s="23" t="s">
        <v>56</v>
      </c>
      <c r="D125" s="23" t="s">
        <v>87</v>
      </c>
      <c r="E125" s="55" t="s">
        <v>180</v>
      </c>
      <c r="F125" s="55" t="s">
        <v>251</v>
      </c>
    </row>
    <row r="126" spans="1:11" x14ac:dyDescent="0.25">
      <c r="A126" s="29" t="s">
        <v>35</v>
      </c>
      <c r="B126" s="30" t="s">
        <v>33</v>
      </c>
      <c r="C126" s="26">
        <v>30000</v>
      </c>
      <c r="D126" s="26">
        <v>30000</v>
      </c>
      <c r="E126" s="48">
        <v>30000</v>
      </c>
      <c r="F126" s="56">
        <v>0</v>
      </c>
    </row>
    <row r="127" spans="1:11" ht="30" x14ac:dyDescent="0.25">
      <c r="A127" s="29" t="s">
        <v>12</v>
      </c>
      <c r="B127" s="30" t="s">
        <v>65</v>
      </c>
      <c r="C127" s="26">
        <v>1200</v>
      </c>
      <c r="D127" s="26">
        <v>1200</v>
      </c>
      <c r="E127" s="48">
        <v>1200</v>
      </c>
      <c r="F127" s="56">
        <v>0</v>
      </c>
    </row>
    <row r="128" spans="1:11" x14ac:dyDescent="0.25">
      <c r="A128" s="29" t="s">
        <v>14</v>
      </c>
      <c r="B128" s="30" t="s">
        <v>66</v>
      </c>
      <c r="C128" s="26">
        <v>10625</v>
      </c>
      <c r="D128" s="26">
        <v>10625</v>
      </c>
      <c r="E128" s="56">
        <v>0</v>
      </c>
      <c r="F128" s="56">
        <v>0</v>
      </c>
    </row>
    <row r="129" spans="1:6" x14ac:dyDescent="0.25">
      <c r="A129" s="29" t="s">
        <v>16</v>
      </c>
      <c r="B129" s="30" t="s">
        <v>32</v>
      </c>
      <c r="C129" s="26">
        <v>80500</v>
      </c>
      <c r="D129" s="26">
        <v>80500</v>
      </c>
      <c r="E129" s="48">
        <v>90000</v>
      </c>
      <c r="F129" s="56">
        <v>0</v>
      </c>
    </row>
    <row r="130" spans="1:6" ht="30" x14ac:dyDescent="0.25">
      <c r="A130" s="29" t="s">
        <v>18</v>
      </c>
      <c r="B130" s="30" t="s">
        <v>67</v>
      </c>
      <c r="C130" s="26">
        <v>3300</v>
      </c>
      <c r="D130" s="26">
        <v>3300</v>
      </c>
      <c r="E130" s="48">
        <v>3600</v>
      </c>
      <c r="F130" s="56">
        <v>0</v>
      </c>
    </row>
    <row r="131" spans="1:6" x14ac:dyDescent="0.25">
      <c r="A131" s="29" t="s">
        <v>36</v>
      </c>
      <c r="B131" s="30" t="s">
        <v>132</v>
      </c>
      <c r="C131" s="26">
        <v>5000</v>
      </c>
      <c r="D131" s="26">
        <v>5000</v>
      </c>
      <c r="E131" s="56">
        <v>0</v>
      </c>
      <c r="F131" s="56">
        <v>0</v>
      </c>
    </row>
    <row r="132" spans="1:6" x14ac:dyDescent="0.25">
      <c r="A132" s="29" t="s">
        <v>37</v>
      </c>
      <c r="B132" s="30" t="s">
        <v>133</v>
      </c>
      <c r="C132" s="26">
        <v>26000</v>
      </c>
      <c r="D132" s="26">
        <v>26000</v>
      </c>
      <c r="E132" s="48">
        <v>41000</v>
      </c>
      <c r="F132" s="56">
        <v>0</v>
      </c>
    </row>
    <row r="133" spans="1:6" ht="30" x14ac:dyDescent="0.25">
      <c r="A133" s="29" t="s">
        <v>38</v>
      </c>
      <c r="B133" s="30" t="s">
        <v>134</v>
      </c>
      <c r="C133" s="26">
        <v>1500</v>
      </c>
      <c r="D133" s="26">
        <v>1500</v>
      </c>
      <c r="E133" s="48">
        <v>2000</v>
      </c>
      <c r="F133" s="56">
        <v>0</v>
      </c>
    </row>
    <row r="134" spans="1:6" x14ac:dyDescent="0.25">
      <c r="A134" s="29" t="s">
        <v>39</v>
      </c>
      <c r="B134" s="30" t="s">
        <v>68</v>
      </c>
      <c r="C134" s="26">
        <v>5000</v>
      </c>
      <c r="D134" s="26">
        <v>5000</v>
      </c>
      <c r="E134" s="56">
        <v>0</v>
      </c>
      <c r="F134" s="56">
        <v>0</v>
      </c>
    </row>
    <row r="135" spans="1:6" x14ac:dyDescent="0.25">
      <c r="A135" s="29" t="s">
        <v>40</v>
      </c>
      <c r="B135" s="30" t="s">
        <v>69</v>
      </c>
      <c r="C135" s="26">
        <v>22500</v>
      </c>
      <c r="D135" s="26">
        <v>22500</v>
      </c>
      <c r="E135" s="48">
        <v>32500</v>
      </c>
      <c r="F135" s="56">
        <v>0</v>
      </c>
    </row>
    <row r="136" spans="1:6" ht="30" x14ac:dyDescent="0.25">
      <c r="A136" s="10" t="s">
        <v>41</v>
      </c>
      <c r="B136" s="30" t="s">
        <v>70</v>
      </c>
      <c r="C136" s="25">
        <v>1000</v>
      </c>
      <c r="D136" s="26">
        <v>1000</v>
      </c>
      <c r="E136" s="48">
        <v>1500</v>
      </c>
      <c r="F136" s="56">
        <v>0</v>
      </c>
    </row>
    <row r="137" spans="1:6" x14ac:dyDescent="0.25">
      <c r="A137" s="10" t="s">
        <v>42</v>
      </c>
      <c r="B137" s="30" t="s">
        <v>218</v>
      </c>
      <c r="C137" s="25">
        <v>20000</v>
      </c>
      <c r="D137" s="26">
        <v>20000</v>
      </c>
      <c r="E137" s="48">
        <v>20000</v>
      </c>
      <c r="F137" s="56">
        <v>0</v>
      </c>
    </row>
    <row r="138" spans="1:6" ht="30" x14ac:dyDescent="0.25">
      <c r="A138" s="10" t="s">
        <v>43</v>
      </c>
      <c r="B138" s="30" t="s">
        <v>217</v>
      </c>
      <c r="C138" s="25">
        <v>0</v>
      </c>
      <c r="D138" s="26">
        <v>0</v>
      </c>
      <c r="E138" s="26">
        <v>7500</v>
      </c>
      <c r="F138" s="56">
        <v>0</v>
      </c>
    </row>
    <row r="139" spans="1:6" x14ac:dyDescent="0.25">
      <c r="A139" s="18"/>
      <c r="B139" s="15" t="s">
        <v>25</v>
      </c>
      <c r="C139" s="16">
        <f>SUM(C126:C138)</f>
        <v>206625</v>
      </c>
      <c r="D139" s="16">
        <f>SUM(D126:D138)</f>
        <v>206625</v>
      </c>
      <c r="E139" s="16">
        <f>SUM(E126:E138)</f>
        <v>229300</v>
      </c>
      <c r="F139" s="16">
        <v>0</v>
      </c>
    </row>
    <row r="140" spans="1:6" ht="30" x14ac:dyDescent="0.25">
      <c r="A140" s="19" t="s">
        <v>26</v>
      </c>
      <c r="B140" s="3" t="s">
        <v>57</v>
      </c>
      <c r="C140" s="9"/>
      <c r="D140" s="9">
        <v>32500</v>
      </c>
      <c r="E140" s="9">
        <v>31000</v>
      </c>
      <c r="F140" s="57">
        <v>0</v>
      </c>
    </row>
    <row r="141" spans="1:6" x14ac:dyDescent="0.25">
      <c r="A141" s="19"/>
      <c r="B141" s="3" t="s">
        <v>54</v>
      </c>
      <c r="C141" s="9"/>
      <c r="D141" s="9">
        <v>101325</v>
      </c>
      <c r="E141" s="9">
        <v>165800</v>
      </c>
      <c r="F141" s="57">
        <v>0</v>
      </c>
    </row>
    <row r="142" spans="1:6" x14ac:dyDescent="0.25">
      <c r="A142" s="19"/>
      <c r="B142" s="3" t="s">
        <v>135</v>
      </c>
      <c r="C142" s="9"/>
      <c r="D142" s="9">
        <v>22500</v>
      </c>
      <c r="E142" s="9">
        <v>32500</v>
      </c>
      <c r="F142" s="57">
        <v>0</v>
      </c>
    </row>
    <row r="143" spans="1:6" x14ac:dyDescent="0.25">
      <c r="A143" s="19"/>
      <c r="B143" s="3" t="s">
        <v>136</v>
      </c>
      <c r="C143" s="9"/>
      <c r="D143" s="9">
        <v>50300</v>
      </c>
      <c r="E143" s="57">
        <v>0</v>
      </c>
      <c r="F143" s="57">
        <v>0</v>
      </c>
    </row>
    <row r="144" spans="1:6" x14ac:dyDescent="0.25">
      <c r="A144" s="17" t="s">
        <v>137</v>
      </c>
      <c r="B144" s="17"/>
      <c r="C144" s="17"/>
      <c r="D144" s="17"/>
      <c r="E144" s="51"/>
      <c r="F144" s="51"/>
    </row>
    <row r="145" spans="1:11" ht="42.75" x14ac:dyDescent="0.25">
      <c r="A145" s="18" t="s">
        <v>47</v>
      </c>
      <c r="B145" s="15" t="s">
        <v>48</v>
      </c>
      <c r="C145" s="23" t="s">
        <v>56</v>
      </c>
      <c r="D145" s="23" t="s">
        <v>87</v>
      </c>
      <c r="E145" s="55" t="s">
        <v>180</v>
      </c>
      <c r="F145" s="55" t="s">
        <v>251</v>
      </c>
    </row>
    <row r="146" spans="1:11" x14ac:dyDescent="0.25">
      <c r="A146" s="29" t="s">
        <v>35</v>
      </c>
      <c r="B146" s="30" t="s">
        <v>138</v>
      </c>
      <c r="C146" s="26">
        <v>62500</v>
      </c>
      <c r="D146" s="26">
        <v>62500</v>
      </c>
      <c r="E146" s="48">
        <v>62500</v>
      </c>
      <c r="F146" s="56">
        <v>0</v>
      </c>
    </row>
    <row r="147" spans="1:11" x14ac:dyDescent="0.25">
      <c r="A147" s="29" t="s">
        <v>12</v>
      </c>
      <c r="B147" s="30" t="s">
        <v>139</v>
      </c>
      <c r="C147" s="26">
        <v>100000</v>
      </c>
      <c r="D147" s="26">
        <v>100000</v>
      </c>
      <c r="E147" s="48">
        <v>100000</v>
      </c>
      <c r="F147" s="56">
        <v>0</v>
      </c>
    </row>
    <row r="148" spans="1:11" ht="30" x14ac:dyDescent="0.25">
      <c r="A148" s="29" t="s">
        <v>14</v>
      </c>
      <c r="B148" s="30" t="s">
        <v>140</v>
      </c>
      <c r="C148" s="26">
        <v>4000</v>
      </c>
      <c r="D148" s="26">
        <v>4000</v>
      </c>
      <c r="E148" s="48">
        <v>4000</v>
      </c>
      <c r="F148" s="56">
        <v>0</v>
      </c>
    </row>
    <row r="149" spans="1:11" x14ac:dyDescent="0.25">
      <c r="A149" s="18"/>
      <c r="B149" s="15" t="s">
        <v>25</v>
      </c>
      <c r="C149" s="16">
        <f>SUM(C146:C148)</f>
        <v>166500</v>
      </c>
      <c r="D149" s="16">
        <f>SUM(D146:D148)</f>
        <v>166500</v>
      </c>
      <c r="E149" s="16">
        <v>166500</v>
      </c>
      <c r="F149" s="72">
        <v>0</v>
      </c>
    </row>
    <row r="150" spans="1:11" ht="30" x14ac:dyDescent="0.25">
      <c r="A150" s="19" t="s">
        <v>26</v>
      </c>
      <c r="B150" s="3" t="s">
        <v>54</v>
      </c>
      <c r="C150" s="9"/>
      <c r="D150" s="9">
        <v>166500</v>
      </c>
      <c r="E150" s="9">
        <v>166500</v>
      </c>
      <c r="F150" s="57">
        <v>0</v>
      </c>
    </row>
    <row r="151" spans="1:11" x14ac:dyDescent="0.25">
      <c r="A151" s="27" t="s">
        <v>141</v>
      </c>
      <c r="B151" s="27"/>
      <c r="C151" s="27"/>
      <c r="D151" s="27"/>
      <c r="E151" s="27"/>
      <c r="F151" s="50"/>
      <c r="G151" s="4"/>
      <c r="H151" s="4"/>
      <c r="I151" s="4"/>
      <c r="J151" s="4"/>
      <c r="K151" s="4"/>
    </row>
    <row r="152" spans="1:11" x14ac:dyDescent="0.25">
      <c r="A152" s="27" t="s">
        <v>142</v>
      </c>
      <c r="B152" s="27"/>
      <c r="C152" s="27"/>
      <c r="D152" s="27"/>
      <c r="E152" s="27"/>
      <c r="F152" s="50"/>
      <c r="G152" s="4"/>
      <c r="H152" s="4"/>
      <c r="I152" s="4"/>
      <c r="J152" s="4"/>
      <c r="K152" s="4"/>
    </row>
    <row r="153" spans="1:11" ht="42.75" x14ac:dyDescent="0.25">
      <c r="A153" s="18" t="s">
        <v>47</v>
      </c>
      <c r="B153" s="15" t="s">
        <v>48</v>
      </c>
      <c r="C153" s="23" t="s">
        <v>56</v>
      </c>
      <c r="D153" s="23" t="s">
        <v>87</v>
      </c>
      <c r="E153" s="55" t="s">
        <v>180</v>
      </c>
      <c r="F153" s="55" t="s">
        <v>251</v>
      </c>
    </row>
    <row r="154" spans="1:11" x14ac:dyDescent="0.25">
      <c r="A154" s="29" t="s">
        <v>35</v>
      </c>
      <c r="B154" s="30" t="s">
        <v>143</v>
      </c>
      <c r="C154" s="26">
        <v>3500</v>
      </c>
      <c r="D154" s="26">
        <v>3500</v>
      </c>
      <c r="E154" s="48">
        <v>3500</v>
      </c>
      <c r="F154" s="56">
        <v>0</v>
      </c>
    </row>
    <row r="155" spans="1:11" x14ac:dyDescent="0.25">
      <c r="A155" s="18"/>
      <c r="B155" s="15" t="s">
        <v>25</v>
      </c>
      <c r="C155" s="16">
        <f>SUM(C154:C154)</f>
        <v>3500</v>
      </c>
      <c r="D155" s="16">
        <f>SUM(D154:D154)</f>
        <v>3500</v>
      </c>
      <c r="E155" s="16">
        <v>3500</v>
      </c>
      <c r="F155" s="72">
        <v>0</v>
      </c>
    </row>
    <row r="156" spans="1:11" ht="30" x14ac:dyDescent="0.25">
      <c r="A156" s="19" t="s">
        <v>26</v>
      </c>
      <c r="B156" s="3" t="s">
        <v>53</v>
      </c>
      <c r="C156" s="9"/>
      <c r="D156" s="9">
        <v>0</v>
      </c>
      <c r="E156" s="57">
        <v>177</v>
      </c>
      <c r="F156" s="57">
        <v>0</v>
      </c>
    </row>
    <row r="157" spans="1:11" x14ac:dyDescent="0.25">
      <c r="A157" s="19"/>
      <c r="B157" s="3" t="s">
        <v>136</v>
      </c>
      <c r="C157" s="9"/>
      <c r="D157" s="9">
        <v>3500</v>
      </c>
      <c r="E157" s="57">
        <v>3323</v>
      </c>
      <c r="F157" s="57">
        <v>0</v>
      </c>
    </row>
    <row r="158" spans="1:11" x14ac:dyDescent="0.25">
      <c r="A158" s="97"/>
      <c r="B158" s="97"/>
      <c r="C158" s="97"/>
      <c r="D158" s="97"/>
      <c r="E158" s="51"/>
      <c r="F158" s="51"/>
    </row>
    <row r="159" spans="1:11" x14ac:dyDescent="0.25">
      <c r="A159" s="17" t="s">
        <v>144</v>
      </c>
      <c r="B159" s="17"/>
      <c r="C159" s="17"/>
      <c r="D159" s="17"/>
      <c r="E159" s="51"/>
      <c r="F159" s="51"/>
    </row>
    <row r="160" spans="1:11" ht="42.75" x14ac:dyDescent="0.25">
      <c r="A160" s="18" t="s">
        <v>47</v>
      </c>
      <c r="B160" s="15" t="s">
        <v>48</v>
      </c>
      <c r="C160" s="23" t="s">
        <v>56</v>
      </c>
      <c r="D160" s="23" t="s">
        <v>87</v>
      </c>
      <c r="E160" s="55" t="s">
        <v>180</v>
      </c>
      <c r="F160" s="55" t="s">
        <v>251</v>
      </c>
    </row>
    <row r="161" spans="1:6" x14ac:dyDescent="0.25">
      <c r="A161" s="10" t="s">
        <v>35</v>
      </c>
      <c r="B161" s="44" t="s">
        <v>58</v>
      </c>
      <c r="C161" s="25">
        <v>1084000</v>
      </c>
      <c r="D161" s="26">
        <v>1084000</v>
      </c>
      <c r="E161" s="48">
        <v>1066000</v>
      </c>
      <c r="F161" s="48">
        <v>50823.79</v>
      </c>
    </row>
    <row r="162" spans="1:6" ht="30" x14ac:dyDescent="0.25">
      <c r="A162" s="10" t="s">
        <v>12</v>
      </c>
      <c r="B162" s="45" t="s">
        <v>145</v>
      </c>
      <c r="C162" s="25">
        <v>11875</v>
      </c>
      <c r="D162" s="26">
        <v>11875</v>
      </c>
      <c r="E162" s="48">
        <v>11875</v>
      </c>
      <c r="F162" s="48">
        <v>3562.5</v>
      </c>
    </row>
    <row r="163" spans="1:6" ht="19.5" customHeight="1" x14ac:dyDescent="0.25">
      <c r="A163" s="10" t="s">
        <v>14</v>
      </c>
      <c r="B163" s="45" t="s">
        <v>146</v>
      </c>
      <c r="C163" s="25">
        <v>117240</v>
      </c>
      <c r="D163" s="26">
        <v>117240</v>
      </c>
      <c r="E163" s="48">
        <v>117240</v>
      </c>
      <c r="F163" s="56">
        <v>0</v>
      </c>
    </row>
    <row r="164" spans="1:6" ht="30" x14ac:dyDescent="0.25">
      <c r="A164" s="10" t="s">
        <v>16</v>
      </c>
      <c r="B164" s="24" t="s">
        <v>147</v>
      </c>
      <c r="C164" s="25">
        <v>4700</v>
      </c>
      <c r="D164" s="26">
        <v>4700</v>
      </c>
      <c r="E164" s="48">
        <v>4700</v>
      </c>
      <c r="F164" s="56">
        <v>0</v>
      </c>
    </row>
    <row r="165" spans="1:6" x14ac:dyDescent="0.25">
      <c r="A165" s="10" t="s">
        <v>18</v>
      </c>
      <c r="B165" s="24" t="s">
        <v>148</v>
      </c>
      <c r="C165" s="25">
        <v>46000</v>
      </c>
      <c r="D165" s="26">
        <v>46000</v>
      </c>
      <c r="E165" s="48">
        <v>50000</v>
      </c>
      <c r="F165" s="48">
        <v>8764.44</v>
      </c>
    </row>
    <row r="166" spans="1:6" x14ac:dyDescent="0.25">
      <c r="A166" s="10" t="s">
        <v>36</v>
      </c>
      <c r="B166" s="58" t="s">
        <v>219</v>
      </c>
      <c r="C166" s="25">
        <v>0</v>
      </c>
      <c r="D166" s="26">
        <v>0</v>
      </c>
      <c r="E166" s="48">
        <v>30000</v>
      </c>
      <c r="F166" s="56">
        <v>0</v>
      </c>
    </row>
    <row r="167" spans="1:6" x14ac:dyDescent="0.25">
      <c r="A167" s="10" t="s">
        <v>36</v>
      </c>
      <c r="B167" s="45" t="s">
        <v>149</v>
      </c>
      <c r="C167" s="25">
        <v>3700</v>
      </c>
      <c r="D167" s="26">
        <v>3700</v>
      </c>
      <c r="E167" s="48">
        <v>7400</v>
      </c>
      <c r="F167" s="56">
        <v>0</v>
      </c>
    </row>
    <row r="168" spans="1:6" x14ac:dyDescent="0.25">
      <c r="A168" s="10" t="s">
        <v>37</v>
      </c>
      <c r="B168" s="45" t="s">
        <v>150</v>
      </c>
      <c r="C168" s="25">
        <v>5000</v>
      </c>
      <c r="D168" s="26">
        <v>5000</v>
      </c>
      <c r="E168" s="48">
        <v>5000</v>
      </c>
      <c r="F168" s="56">
        <v>0</v>
      </c>
    </row>
    <row r="169" spans="1:6" x14ac:dyDescent="0.25">
      <c r="A169" s="10" t="s">
        <v>38</v>
      </c>
      <c r="B169" s="45" t="s">
        <v>220</v>
      </c>
      <c r="C169" s="25">
        <v>0</v>
      </c>
      <c r="D169" s="26">
        <v>0</v>
      </c>
      <c r="E169" s="48">
        <v>5000</v>
      </c>
      <c r="F169" s="56">
        <v>0</v>
      </c>
    </row>
    <row r="170" spans="1:6" x14ac:dyDescent="0.25">
      <c r="A170" s="18"/>
      <c r="B170" s="15" t="s">
        <v>25</v>
      </c>
      <c r="C170" s="16">
        <f>C161+C162+C163+C164+C165+C167+C168</f>
        <v>1272515</v>
      </c>
      <c r="D170" s="16">
        <f>D161+D162+D163+D164+D165+D167+D168</f>
        <v>1272515</v>
      </c>
      <c r="E170" s="16">
        <f>SUM(E161:E169)</f>
        <v>1297215</v>
      </c>
      <c r="F170" s="49">
        <f>SUM(F161:F169)</f>
        <v>63150.73</v>
      </c>
    </row>
    <row r="171" spans="1:6" ht="30" x14ac:dyDescent="0.25">
      <c r="A171" s="19" t="s">
        <v>50</v>
      </c>
      <c r="B171" s="20" t="s">
        <v>54</v>
      </c>
      <c r="C171" s="28"/>
      <c r="D171" s="28">
        <v>1272515</v>
      </c>
      <c r="E171" s="9">
        <v>1297215</v>
      </c>
      <c r="F171" s="9">
        <v>63150.73</v>
      </c>
    </row>
    <row r="172" spans="1:6" x14ac:dyDescent="0.25">
      <c r="A172" s="17" t="s">
        <v>151</v>
      </c>
      <c r="B172" s="17"/>
      <c r="C172" s="17"/>
      <c r="D172" s="17"/>
      <c r="E172" s="51"/>
      <c r="F172" s="51"/>
    </row>
    <row r="173" spans="1:6" ht="42.75" x14ac:dyDescent="0.25">
      <c r="A173" s="18" t="s">
        <v>47</v>
      </c>
      <c r="B173" s="15" t="s">
        <v>48</v>
      </c>
      <c r="C173" s="23" t="s">
        <v>56</v>
      </c>
      <c r="D173" s="23" t="s">
        <v>87</v>
      </c>
      <c r="E173" s="55" t="s">
        <v>180</v>
      </c>
      <c r="F173" s="55" t="s">
        <v>251</v>
      </c>
    </row>
    <row r="174" spans="1:6" x14ac:dyDescent="0.25">
      <c r="A174" s="10" t="s">
        <v>35</v>
      </c>
      <c r="B174" s="24" t="s">
        <v>152</v>
      </c>
      <c r="C174" s="25">
        <v>16250</v>
      </c>
      <c r="D174" s="26">
        <v>16250</v>
      </c>
      <c r="E174" s="48">
        <v>16250</v>
      </c>
      <c r="F174" s="56">
        <v>0</v>
      </c>
    </row>
    <row r="175" spans="1:6" x14ac:dyDescent="0.25">
      <c r="A175" s="10" t="s">
        <v>12</v>
      </c>
      <c r="B175" s="24" t="s">
        <v>59</v>
      </c>
      <c r="C175" s="25">
        <v>500000</v>
      </c>
      <c r="D175" s="26">
        <v>500000</v>
      </c>
      <c r="E175" s="48">
        <v>500000</v>
      </c>
      <c r="F175" s="56">
        <v>0</v>
      </c>
    </row>
    <row r="176" spans="1:6" x14ac:dyDescent="0.25">
      <c r="A176" s="10" t="s">
        <v>14</v>
      </c>
      <c r="B176" s="24" t="s">
        <v>60</v>
      </c>
      <c r="C176" s="25">
        <v>20000</v>
      </c>
      <c r="D176" s="26">
        <v>20000</v>
      </c>
      <c r="E176" s="48">
        <v>20000</v>
      </c>
      <c r="F176" s="56">
        <v>0</v>
      </c>
    </row>
    <row r="177" spans="1:10" x14ac:dyDescent="0.25">
      <c r="A177" s="18"/>
      <c r="B177" s="15" t="s">
        <v>25</v>
      </c>
      <c r="C177" s="16">
        <f>C174+C175+C176</f>
        <v>536250</v>
      </c>
      <c r="D177" s="16">
        <f>D174+D175+D176</f>
        <v>536250</v>
      </c>
      <c r="E177" s="16">
        <v>536250</v>
      </c>
      <c r="F177" s="72">
        <v>0</v>
      </c>
    </row>
    <row r="178" spans="1:10" s="46" customFormat="1" x14ac:dyDescent="0.25">
      <c r="A178" s="108" t="s">
        <v>50</v>
      </c>
      <c r="B178" s="14" t="s">
        <v>57</v>
      </c>
      <c r="C178" s="96">
        <v>16250</v>
      </c>
      <c r="D178" s="96"/>
      <c r="E178" s="59">
        <v>16250</v>
      </c>
      <c r="F178" s="73">
        <v>0</v>
      </c>
    </row>
    <row r="179" spans="1:10" x14ac:dyDescent="0.25">
      <c r="A179" s="109"/>
      <c r="B179" s="3" t="s">
        <v>54</v>
      </c>
      <c r="C179" s="94">
        <v>520000</v>
      </c>
      <c r="D179" s="94"/>
      <c r="E179" s="9">
        <v>520000</v>
      </c>
      <c r="F179" s="57">
        <v>0</v>
      </c>
      <c r="I179" s="116"/>
      <c r="J179" s="116"/>
    </row>
    <row r="180" spans="1:10" x14ac:dyDescent="0.25">
      <c r="A180" s="17" t="s">
        <v>153</v>
      </c>
      <c r="B180" s="17"/>
      <c r="C180" s="17"/>
      <c r="D180" s="17"/>
      <c r="E180" s="51"/>
      <c r="F180" s="51"/>
      <c r="I180" s="1"/>
      <c r="J180" s="1"/>
    </row>
    <row r="181" spans="1:10" ht="42.75" x14ac:dyDescent="0.25">
      <c r="A181" s="18" t="s">
        <v>47</v>
      </c>
      <c r="B181" s="15" t="s">
        <v>48</v>
      </c>
      <c r="C181" s="23" t="s">
        <v>56</v>
      </c>
      <c r="D181" s="23" t="s">
        <v>87</v>
      </c>
      <c r="E181" s="55" t="s">
        <v>180</v>
      </c>
      <c r="F181" s="55" t="s">
        <v>251</v>
      </c>
      <c r="I181" s="1"/>
      <c r="J181" s="1"/>
    </row>
    <row r="182" spans="1:10" x14ac:dyDescent="0.25">
      <c r="A182" s="29" t="s">
        <v>35</v>
      </c>
      <c r="B182" s="47" t="s">
        <v>154</v>
      </c>
      <c r="C182" s="26">
        <v>1875</v>
      </c>
      <c r="D182" s="26">
        <v>1875</v>
      </c>
      <c r="E182" s="26">
        <v>1875</v>
      </c>
      <c r="F182" s="56">
        <v>0</v>
      </c>
      <c r="I182" s="1"/>
      <c r="J182" s="1"/>
    </row>
    <row r="183" spans="1:10" x14ac:dyDescent="0.25">
      <c r="A183" s="29" t="s">
        <v>12</v>
      </c>
      <c r="B183" s="24" t="s">
        <v>31</v>
      </c>
      <c r="C183" s="25">
        <v>4000</v>
      </c>
      <c r="D183" s="26">
        <v>4000</v>
      </c>
      <c r="E183" s="26">
        <v>4000</v>
      </c>
      <c r="F183" s="56">
        <v>0</v>
      </c>
      <c r="I183" s="1"/>
      <c r="J183" s="1"/>
    </row>
    <row r="184" spans="1:10" x14ac:dyDescent="0.25">
      <c r="A184" s="29" t="s">
        <v>14</v>
      </c>
      <c r="B184" s="24" t="s">
        <v>78</v>
      </c>
      <c r="C184" s="25">
        <v>20000</v>
      </c>
      <c r="D184" s="26">
        <v>20000</v>
      </c>
      <c r="E184" s="26">
        <v>20000</v>
      </c>
      <c r="F184" s="56">
        <v>0</v>
      </c>
      <c r="I184" s="1"/>
      <c r="J184" s="1"/>
    </row>
    <row r="185" spans="1:10" x14ac:dyDescent="0.25">
      <c r="A185" s="29" t="s">
        <v>16</v>
      </c>
      <c r="B185" s="24" t="s">
        <v>79</v>
      </c>
      <c r="C185" s="25">
        <v>1000</v>
      </c>
      <c r="D185" s="26">
        <v>1000</v>
      </c>
      <c r="E185" s="26">
        <v>1000</v>
      </c>
      <c r="F185" s="56">
        <v>0</v>
      </c>
      <c r="I185" s="1"/>
      <c r="J185" s="1"/>
    </row>
    <row r="186" spans="1:10" x14ac:dyDescent="0.25">
      <c r="A186" s="18"/>
      <c r="B186" s="15" t="s">
        <v>25</v>
      </c>
      <c r="C186" s="16">
        <f>C182+C183+C184+C185</f>
        <v>26875</v>
      </c>
      <c r="D186" s="16">
        <v>26875</v>
      </c>
      <c r="E186" s="16">
        <v>26875</v>
      </c>
      <c r="F186" s="72">
        <v>0</v>
      </c>
      <c r="I186" s="1"/>
      <c r="J186" s="1"/>
    </row>
    <row r="187" spans="1:10" ht="30" x14ac:dyDescent="0.25">
      <c r="A187" s="19" t="s">
        <v>50</v>
      </c>
      <c r="B187" s="3" t="s">
        <v>155</v>
      </c>
      <c r="C187" s="93">
        <v>26875</v>
      </c>
      <c r="D187" s="93"/>
      <c r="E187" s="9">
        <v>26875</v>
      </c>
      <c r="F187" s="57">
        <v>0</v>
      </c>
      <c r="I187" s="1"/>
      <c r="J187" s="1"/>
    </row>
    <row r="188" spans="1:10" x14ac:dyDescent="0.25">
      <c r="A188" s="17" t="s">
        <v>156</v>
      </c>
      <c r="B188" s="17"/>
      <c r="C188" s="17"/>
      <c r="D188" s="17"/>
      <c r="E188" s="51"/>
      <c r="F188" s="51"/>
      <c r="I188" s="1"/>
      <c r="J188" s="1"/>
    </row>
    <row r="189" spans="1:10" ht="42.75" x14ac:dyDescent="0.25">
      <c r="A189" s="18" t="s">
        <v>47</v>
      </c>
      <c r="B189" s="15" t="s">
        <v>48</v>
      </c>
      <c r="C189" s="23" t="s">
        <v>56</v>
      </c>
      <c r="D189" s="23" t="s">
        <v>87</v>
      </c>
      <c r="E189" s="55" t="s">
        <v>180</v>
      </c>
      <c r="F189" s="55" t="s">
        <v>251</v>
      </c>
      <c r="I189" s="1"/>
      <c r="J189" s="1"/>
    </row>
    <row r="190" spans="1:10" x14ac:dyDescent="0.25">
      <c r="A190" s="29" t="s">
        <v>35</v>
      </c>
      <c r="B190" s="47" t="s">
        <v>84</v>
      </c>
      <c r="C190" s="26">
        <v>3000</v>
      </c>
      <c r="D190" s="26">
        <v>3000</v>
      </c>
      <c r="E190" s="26">
        <v>3000</v>
      </c>
      <c r="F190" s="56">
        <v>0</v>
      </c>
      <c r="I190" s="1"/>
      <c r="J190" s="1"/>
    </row>
    <row r="191" spans="1:10" x14ac:dyDescent="0.25">
      <c r="A191" s="29" t="s">
        <v>12</v>
      </c>
      <c r="B191" s="24" t="s">
        <v>157</v>
      </c>
      <c r="C191" s="25">
        <v>90000</v>
      </c>
      <c r="D191" s="26">
        <v>90000</v>
      </c>
      <c r="E191" s="26">
        <v>90000</v>
      </c>
      <c r="F191" s="56">
        <v>0</v>
      </c>
      <c r="I191" s="1"/>
      <c r="J191" s="1"/>
    </row>
    <row r="192" spans="1:10" x14ac:dyDescent="0.25">
      <c r="A192" s="29" t="s">
        <v>14</v>
      </c>
      <c r="B192" s="24" t="s">
        <v>158</v>
      </c>
      <c r="C192" s="25">
        <v>3600</v>
      </c>
      <c r="D192" s="26">
        <v>3600</v>
      </c>
      <c r="E192" s="26">
        <v>3600</v>
      </c>
      <c r="F192" s="56">
        <v>0</v>
      </c>
      <c r="I192" s="1"/>
      <c r="J192" s="1"/>
    </row>
    <row r="193" spans="1:22" x14ac:dyDescent="0.25">
      <c r="A193" s="18"/>
      <c r="B193" s="15" t="s">
        <v>25</v>
      </c>
      <c r="C193" s="16">
        <f>C190+C191+C192</f>
        <v>96600</v>
      </c>
      <c r="D193" s="16">
        <v>96600</v>
      </c>
      <c r="E193" s="16">
        <v>96600</v>
      </c>
      <c r="F193" s="72">
        <v>0</v>
      </c>
      <c r="I193" s="1"/>
      <c r="J193" s="1"/>
    </row>
    <row r="194" spans="1:22" ht="30" x14ac:dyDescent="0.25">
      <c r="A194" s="19" t="s">
        <v>50</v>
      </c>
      <c r="B194" s="3" t="s">
        <v>155</v>
      </c>
      <c r="C194" s="93">
        <v>96600</v>
      </c>
      <c r="D194" s="93"/>
      <c r="E194" s="9">
        <v>96600</v>
      </c>
      <c r="F194" s="57">
        <v>0</v>
      </c>
      <c r="I194" s="1"/>
      <c r="J194" s="1"/>
    </row>
    <row r="195" spans="1:22" x14ac:dyDescent="0.25">
      <c r="A195" s="17" t="s">
        <v>159</v>
      </c>
      <c r="B195" s="17"/>
      <c r="C195" s="17"/>
      <c r="D195" s="17"/>
      <c r="E195" s="51"/>
      <c r="F195" s="51"/>
      <c r="I195" s="1"/>
      <c r="J195" s="1"/>
    </row>
    <row r="196" spans="1:22" ht="42.75" x14ac:dyDescent="0.25">
      <c r="A196" s="18" t="s">
        <v>47</v>
      </c>
      <c r="B196" s="15" t="s">
        <v>48</v>
      </c>
      <c r="C196" s="23" t="s">
        <v>56</v>
      </c>
      <c r="D196" s="23" t="s">
        <v>87</v>
      </c>
      <c r="E196" s="55" t="s">
        <v>180</v>
      </c>
      <c r="F196" s="55" t="s">
        <v>251</v>
      </c>
      <c r="I196" s="1"/>
      <c r="J196" s="1"/>
    </row>
    <row r="197" spans="1:22" x14ac:dyDescent="0.25">
      <c r="A197" s="10" t="s">
        <v>35</v>
      </c>
      <c r="B197" s="24" t="s">
        <v>80</v>
      </c>
      <c r="C197" s="25">
        <v>16600</v>
      </c>
      <c r="D197" s="26">
        <v>16600</v>
      </c>
      <c r="E197" s="48">
        <v>16600</v>
      </c>
      <c r="F197" s="48">
        <v>16531.25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x14ac:dyDescent="0.25">
      <c r="A198" s="10" t="s">
        <v>12</v>
      </c>
      <c r="B198" s="24" t="s">
        <v>160</v>
      </c>
      <c r="C198" s="25">
        <v>18000</v>
      </c>
      <c r="D198" s="26">
        <v>18000</v>
      </c>
      <c r="E198" s="48">
        <v>18000</v>
      </c>
      <c r="F198" s="48">
        <v>18162.5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x14ac:dyDescent="0.25">
      <c r="A199" s="10" t="s">
        <v>14</v>
      </c>
      <c r="B199" s="24" t="s">
        <v>30</v>
      </c>
      <c r="C199" s="25">
        <v>378120</v>
      </c>
      <c r="D199" s="26">
        <v>378120</v>
      </c>
      <c r="E199" s="48">
        <v>120500</v>
      </c>
      <c r="F199" s="48">
        <v>159091.32999999999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x14ac:dyDescent="0.25">
      <c r="A200" s="10" t="s">
        <v>16</v>
      </c>
      <c r="B200" s="24" t="s">
        <v>161</v>
      </c>
      <c r="C200" s="25">
        <v>15200</v>
      </c>
      <c r="D200" s="26">
        <v>15200</v>
      </c>
      <c r="E200" s="48">
        <v>15200</v>
      </c>
      <c r="F200" s="48">
        <v>6948.39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25">
      <c r="A201" s="10" t="s">
        <v>18</v>
      </c>
      <c r="B201" s="24" t="s">
        <v>162</v>
      </c>
      <c r="C201" s="25">
        <v>7600</v>
      </c>
      <c r="D201" s="26">
        <v>7600</v>
      </c>
      <c r="E201" s="48">
        <v>7600</v>
      </c>
      <c r="F201" s="48">
        <v>3799.63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x14ac:dyDescent="0.25">
      <c r="A202" s="10" t="s">
        <v>36</v>
      </c>
      <c r="B202" s="24" t="s">
        <v>163</v>
      </c>
      <c r="C202" s="25">
        <v>70000</v>
      </c>
      <c r="D202" s="26">
        <v>70000</v>
      </c>
      <c r="E202" s="48">
        <v>58100</v>
      </c>
      <c r="F202" s="48">
        <v>56932.5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5">
      <c r="A203" s="18"/>
      <c r="B203" s="15" t="s">
        <v>25</v>
      </c>
      <c r="C203" s="16">
        <f>SUM(C197:C202)</f>
        <v>505520</v>
      </c>
      <c r="D203" s="16">
        <f>SUM(D197:D202)</f>
        <v>505520</v>
      </c>
      <c r="E203" s="16">
        <f>SUM(E197:E202)</f>
        <v>236000</v>
      </c>
      <c r="F203" s="49">
        <f>SUM(F197:F202)</f>
        <v>261465.60000000001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30" x14ac:dyDescent="0.25">
      <c r="A204" s="19" t="s">
        <v>50</v>
      </c>
      <c r="B204" s="3" t="s">
        <v>57</v>
      </c>
      <c r="C204" s="93">
        <v>88340</v>
      </c>
      <c r="D204" s="93"/>
      <c r="E204" s="9">
        <v>48920</v>
      </c>
      <c r="F204" s="9">
        <v>53431.49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x14ac:dyDescent="0.25">
      <c r="A205" s="19"/>
      <c r="B205" s="3" t="s">
        <v>164</v>
      </c>
      <c r="C205" s="94">
        <v>417180</v>
      </c>
      <c r="D205" s="94"/>
      <c r="E205" s="9">
        <v>187080</v>
      </c>
      <c r="F205" s="9">
        <v>208034.11</v>
      </c>
      <c r="H205" s="9"/>
      <c r="I205" s="1"/>
      <c r="N205" s="116"/>
      <c r="O205" s="116"/>
    </row>
    <row r="206" spans="1:22" x14ac:dyDescent="0.25">
      <c r="A206" s="17" t="s">
        <v>174</v>
      </c>
      <c r="B206" s="17"/>
      <c r="C206" s="17"/>
      <c r="D206" s="17"/>
      <c r="E206" s="51"/>
      <c r="F206" s="51"/>
      <c r="I206" s="1"/>
      <c r="N206" s="1"/>
      <c r="O206" s="1"/>
    </row>
    <row r="207" spans="1:22" ht="29.25" x14ac:dyDescent="0.25">
      <c r="A207" s="18" t="s">
        <v>47</v>
      </c>
      <c r="B207" s="15" t="s">
        <v>48</v>
      </c>
      <c r="C207" s="23" t="s">
        <v>176</v>
      </c>
      <c r="D207" s="23" t="s">
        <v>87</v>
      </c>
      <c r="E207" s="55" t="s">
        <v>180</v>
      </c>
      <c r="F207" s="55" t="s">
        <v>251</v>
      </c>
      <c r="I207" s="1"/>
      <c r="N207" s="1"/>
      <c r="O207" s="1"/>
    </row>
    <row r="208" spans="1:22" ht="30" x14ac:dyDescent="0.25">
      <c r="A208" s="10" t="s">
        <v>35</v>
      </c>
      <c r="B208" s="24" t="s">
        <v>175</v>
      </c>
      <c r="C208" s="25">
        <v>10000</v>
      </c>
      <c r="D208" s="26">
        <v>10000</v>
      </c>
      <c r="E208" s="26">
        <v>10000</v>
      </c>
      <c r="F208" s="56">
        <v>0</v>
      </c>
      <c r="I208" s="1"/>
      <c r="N208" s="1"/>
      <c r="O208" s="1"/>
    </row>
    <row r="209" spans="1:15" x14ac:dyDescent="0.25">
      <c r="A209" s="18"/>
      <c r="B209" s="15" t="s">
        <v>25</v>
      </c>
      <c r="C209" s="16">
        <v>10000</v>
      </c>
      <c r="D209" s="16">
        <f>SUM(D204:D208)</f>
        <v>10000</v>
      </c>
      <c r="E209" s="16">
        <v>10000</v>
      </c>
      <c r="F209" s="72">
        <v>0</v>
      </c>
      <c r="I209" s="1"/>
      <c r="N209" s="1"/>
      <c r="O209" s="1"/>
    </row>
    <row r="210" spans="1:15" ht="30" x14ac:dyDescent="0.25">
      <c r="A210" s="19" t="s">
        <v>50</v>
      </c>
      <c r="B210" s="3" t="s">
        <v>57</v>
      </c>
      <c r="C210" s="93">
        <v>10000</v>
      </c>
      <c r="D210" s="93"/>
      <c r="E210" s="9">
        <v>10000</v>
      </c>
      <c r="F210" s="57">
        <v>0</v>
      </c>
      <c r="I210" s="1"/>
      <c r="N210" s="1"/>
      <c r="O210" s="1"/>
    </row>
    <row r="211" spans="1:15" x14ac:dyDescent="0.25">
      <c r="A211" s="17" t="s">
        <v>177</v>
      </c>
      <c r="B211" s="17"/>
      <c r="C211" s="17"/>
      <c r="D211" s="17"/>
      <c r="E211" s="51"/>
      <c r="F211" s="51"/>
      <c r="I211" s="1"/>
      <c r="N211" s="1"/>
      <c r="O211" s="1"/>
    </row>
    <row r="212" spans="1:15" ht="29.25" x14ac:dyDescent="0.25">
      <c r="A212" s="18" t="s">
        <v>47</v>
      </c>
      <c r="B212" s="15" t="s">
        <v>48</v>
      </c>
      <c r="C212" s="23" t="s">
        <v>176</v>
      </c>
      <c r="D212" s="23" t="s">
        <v>87</v>
      </c>
      <c r="E212" s="55" t="s">
        <v>180</v>
      </c>
      <c r="F212" s="55" t="s">
        <v>251</v>
      </c>
      <c r="I212" s="1"/>
      <c r="N212" s="1"/>
      <c r="O212" s="1"/>
    </row>
    <row r="213" spans="1:15" x14ac:dyDescent="0.25">
      <c r="A213" s="10" t="s">
        <v>35</v>
      </c>
      <c r="B213" s="24" t="s">
        <v>178</v>
      </c>
      <c r="C213" s="25">
        <v>10000</v>
      </c>
      <c r="D213" s="26">
        <v>10000</v>
      </c>
      <c r="E213" s="26">
        <v>10000</v>
      </c>
      <c r="F213" s="56">
        <v>0</v>
      </c>
      <c r="I213" s="1"/>
      <c r="N213" s="1"/>
      <c r="O213" s="1"/>
    </row>
    <row r="214" spans="1:15" x14ac:dyDescent="0.25">
      <c r="A214" s="18"/>
      <c r="B214" s="15" t="s">
        <v>25</v>
      </c>
      <c r="C214" s="16">
        <v>10000</v>
      </c>
      <c r="D214" s="16">
        <v>10000</v>
      </c>
      <c r="E214" s="16">
        <v>10000</v>
      </c>
      <c r="F214" s="72">
        <v>0</v>
      </c>
      <c r="I214" s="1"/>
      <c r="N214" s="1"/>
      <c r="O214" s="1"/>
    </row>
    <row r="215" spans="1:15" ht="30" x14ac:dyDescent="0.25">
      <c r="A215" s="19" t="s">
        <v>50</v>
      </c>
      <c r="B215" s="3" t="s">
        <v>57</v>
      </c>
      <c r="C215" s="93">
        <v>10000</v>
      </c>
      <c r="D215" s="93"/>
      <c r="E215" s="9">
        <v>10000</v>
      </c>
      <c r="F215" s="57">
        <v>0</v>
      </c>
      <c r="I215" s="1"/>
      <c r="N215" s="1"/>
      <c r="O215" s="1"/>
    </row>
    <row r="216" spans="1:15" x14ac:dyDescent="0.25">
      <c r="A216" s="17" t="s">
        <v>223</v>
      </c>
      <c r="B216" s="17"/>
      <c r="C216" s="17"/>
      <c r="D216" s="17"/>
      <c r="E216" s="51"/>
      <c r="F216" s="51"/>
      <c r="I216" s="1"/>
      <c r="N216" s="1"/>
      <c r="O216" s="1"/>
    </row>
    <row r="217" spans="1:15" ht="29.25" x14ac:dyDescent="0.25">
      <c r="A217" s="18" t="s">
        <v>47</v>
      </c>
      <c r="B217" s="15" t="s">
        <v>48</v>
      </c>
      <c r="C217" s="23" t="s">
        <v>176</v>
      </c>
      <c r="D217" s="23" t="s">
        <v>87</v>
      </c>
      <c r="E217" s="55" t="s">
        <v>180</v>
      </c>
      <c r="F217" s="55" t="s">
        <v>251</v>
      </c>
      <c r="I217" s="1"/>
      <c r="N217" s="1"/>
      <c r="O217" s="1"/>
    </row>
    <row r="218" spans="1:15" ht="30" x14ac:dyDescent="0.25">
      <c r="A218" s="10" t="s">
        <v>35</v>
      </c>
      <c r="B218" s="24" t="s">
        <v>224</v>
      </c>
      <c r="C218" s="25">
        <v>0</v>
      </c>
      <c r="D218" s="26">
        <v>0</v>
      </c>
      <c r="E218" s="26">
        <v>5000</v>
      </c>
      <c r="F218" s="56">
        <v>0</v>
      </c>
      <c r="I218" s="1"/>
      <c r="N218" s="1"/>
      <c r="O218" s="1"/>
    </row>
    <row r="219" spans="1:15" x14ac:dyDescent="0.25">
      <c r="A219" s="18"/>
      <c r="B219" s="15" t="s">
        <v>25</v>
      </c>
      <c r="C219" s="16">
        <v>0</v>
      </c>
      <c r="D219" s="16">
        <v>0</v>
      </c>
      <c r="E219" s="16">
        <v>5000</v>
      </c>
      <c r="F219" s="72">
        <v>0</v>
      </c>
      <c r="I219" s="1"/>
      <c r="N219" s="1"/>
      <c r="O219" s="1"/>
    </row>
    <row r="220" spans="1:15" ht="30" x14ac:dyDescent="0.25">
      <c r="A220" s="19" t="s">
        <v>50</v>
      </c>
      <c r="B220" s="3" t="s">
        <v>57</v>
      </c>
      <c r="C220" s="93">
        <v>0</v>
      </c>
      <c r="D220" s="93"/>
      <c r="E220" s="9">
        <v>5000</v>
      </c>
      <c r="F220" s="57">
        <v>0</v>
      </c>
      <c r="I220" s="1"/>
      <c r="N220" s="1"/>
      <c r="O220" s="1"/>
    </row>
    <row r="221" spans="1:15" x14ac:dyDescent="0.25">
      <c r="A221" s="17" t="s">
        <v>168</v>
      </c>
      <c r="B221" s="17"/>
      <c r="C221" s="17"/>
      <c r="D221" s="17"/>
      <c r="E221" s="51"/>
      <c r="F221" s="51"/>
    </row>
    <row r="222" spans="1:15" ht="42.75" x14ac:dyDescent="0.25">
      <c r="A222" s="18" t="s">
        <v>47</v>
      </c>
      <c r="B222" s="15" t="s">
        <v>48</v>
      </c>
      <c r="C222" s="23" t="s">
        <v>56</v>
      </c>
      <c r="D222" s="23" t="s">
        <v>87</v>
      </c>
      <c r="E222" s="55" t="s">
        <v>180</v>
      </c>
      <c r="F222" s="55" t="s">
        <v>251</v>
      </c>
    </row>
    <row r="223" spans="1:15" x14ac:dyDescent="0.25">
      <c r="A223" s="10" t="s">
        <v>35</v>
      </c>
      <c r="B223" s="24" t="s">
        <v>165</v>
      </c>
      <c r="C223" s="25">
        <v>31600</v>
      </c>
      <c r="D223" s="26">
        <v>31600</v>
      </c>
      <c r="E223" s="26">
        <v>31600</v>
      </c>
      <c r="F223" s="56">
        <v>0</v>
      </c>
    </row>
    <row r="224" spans="1:15" x14ac:dyDescent="0.25">
      <c r="A224" s="10" t="s">
        <v>12</v>
      </c>
      <c r="B224" s="24" t="s">
        <v>166</v>
      </c>
      <c r="C224" s="25">
        <v>20000</v>
      </c>
      <c r="D224" s="26">
        <v>20000</v>
      </c>
      <c r="E224" s="26">
        <v>20000</v>
      </c>
      <c r="F224" s="56">
        <v>0</v>
      </c>
    </row>
    <row r="225" spans="1:6" x14ac:dyDescent="0.25">
      <c r="A225" s="10" t="s">
        <v>14</v>
      </c>
      <c r="B225" s="24" t="s">
        <v>167</v>
      </c>
      <c r="C225" s="25">
        <v>1000</v>
      </c>
      <c r="D225" s="26">
        <v>1000</v>
      </c>
      <c r="E225" s="26">
        <v>1000</v>
      </c>
      <c r="F225" s="56">
        <v>0</v>
      </c>
    </row>
    <row r="226" spans="1:6" x14ac:dyDescent="0.25">
      <c r="A226" s="10" t="s">
        <v>16</v>
      </c>
      <c r="B226" s="24" t="s">
        <v>221</v>
      </c>
      <c r="C226" s="25">
        <v>0</v>
      </c>
      <c r="D226" s="26">
        <v>0</v>
      </c>
      <c r="E226" s="48">
        <v>20000</v>
      </c>
      <c r="F226" s="56">
        <v>0</v>
      </c>
    </row>
    <row r="227" spans="1:6" x14ac:dyDescent="0.25">
      <c r="A227" s="10" t="s">
        <v>18</v>
      </c>
      <c r="B227" s="24" t="s">
        <v>222</v>
      </c>
      <c r="C227" s="25">
        <v>0</v>
      </c>
      <c r="D227" s="26">
        <v>0</v>
      </c>
      <c r="E227" s="48">
        <v>1000</v>
      </c>
      <c r="F227" s="56">
        <v>0</v>
      </c>
    </row>
    <row r="228" spans="1:6" x14ac:dyDescent="0.25">
      <c r="A228" s="18"/>
      <c r="B228" s="15" t="s">
        <v>25</v>
      </c>
      <c r="C228" s="16">
        <f>SUM(C223:C227)</f>
        <v>52600</v>
      </c>
      <c r="D228" s="16">
        <f>SUM(D223:D225)</f>
        <v>52600</v>
      </c>
      <c r="E228" s="16">
        <f>SUM(E223:E227)</f>
        <v>73600</v>
      </c>
      <c r="F228" s="72">
        <v>0</v>
      </c>
    </row>
    <row r="229" spans="1:6" x14ac:dyDescent="0.25">
      <c r="A229" s="60"/>
      <c r="B229" s="3" t="s">
        <v>57</v>
      </c>
      <c r="C229" s="62"/>
      <c r="D229" s="63">
        <v>0</v>
      </c>
      <c r="E229" s="63">
        <v>21000</v>
      </c>
      <c r="F229" s="57">
        <v>0</v>
      </c>
    </row>
    <row r="230" spans="1:6" ht="30" x14ac:dyDescent="0.25">
      <c r="A230" s="19" t="s">
        <v>50</v>
      </c>
      <c r="B230" s="3" t="s">
        <v>54</v>
      </c>
      <c r="C230" s="94">
        <v>52600</v>
      </c>
      <c r="D230" s="94"/>
      <c r="E230" s="9">
        <v>52600</v>
      </c>
      <c r="F230" s="57">
        <v>0</v>
      </c>
    </row>
    <row r="231" spans="1:6" x14ac:dyDescent="0.25">
      <c r="A231" s="97"/>
      <c r="B231" s="97"/>
      <c r="C231" s="97"/>
      <c r="D231" s="97"/>
      <c r="E231" s="51"/>
      <c r="F231" s="51"/>
    </row>
    <row r="232" spans="1:6" x14ac:dyDescent="0.25">
      <c r="A232" s="17" t="s">
        <v>169</v>
      </c>
      <c r="B232" s="17"/>
      <c r="C232" s="17"/>
      <c r="D232" s="17"/>
      <c r="E232" s="51"/>
      <c r="F232" s="51"/>
    </row>
    <row r="233" spans="1:6" ht="42.75" x14ac:dyDescent="0.25">
      <c r="A233" s="18" t="s">
        <v>47</v>
      </c>
      <c r="B233" s="15" t="s">
        <v>48</v>
      </c>
      <c r="C233" s="23" t="s">
        <v>56</v>
      </c>
      <c r="D233" s="23" t="s">
        <v>87</v>
      </c>
      <c r="E233" s="55" t="s">
        <v>180</v>
      </c>
      <c r="F233" s="55" t="s">
        <v>251</v>
      </c>
    </row>
    <row r="234" spans="1:6" x14ac:dyDescent="0.25">
      <c r="A234" s="10" t="s">
        <v>35</v>
      </c>
      <c r="B234" s="24" t="s">
        <v>170</v>
      </c>
      <c r="C234" s="25">
        <v>960000</v>
      </c>
      <c r="D234" s="26">
        <v>960000</v>
      </c>
      <c r="E234" s="26">
        <v>960000</v>
      </c>
      <c r="F234" s="56">
        <v>0</v>
      </c>
    </row>
    <row r="235" spans="1:6" x14ac:dyDescent="0.25">
      <c r="A235" s="10" t="s">
        <v>12</v>
      </c>
      <c r="B235" s="24" t="s">
        <v>171</v>
      </c>
      <c r="C235" s="25">
        <v>40000</v>
      </c>
      <c r="D235" s="26">
        <v>40000</v>
      </c>
      <c r="E235" s="26">
        <v>40000</v>
      </c>
      <c r="F235" s="56">
        <v>0</v>
      </c>
    </row>
    <row r="236" spans="1:6" x14ac:dyDescent="0.25">
      <c r="A236" s="18"/>
      <c r="B236" s="15" t="s">
        <v>25</v>
      </c>
      <c r="C236" s="16">
        <f>SUM(C234:C235)</f>
        <v>1000000</v>
      </c>
      <c r="D236" s="16">
        <f>SUM(D234:D235)</f>
        <v>1000000</v>
      </c>
      <c r="E236" s="16">
        <f>SUM(E234:E235)</f>
        <v>1000000</v>
      </c>
      <c r="F236" s="72">
        <v>0</v>
      </c>
    </row>
    <row r="237" spans="1:6" ht="30" x14ac:dyDescent="0.25">
      <c r="A237" s="19" t="s">
        <v>50</v>
      </c>
      <c r="B237" s="3" t="s">
        <v>172</v>
      </c>
      <c r="C237" s="93">
        <v>1000000</v>
      </c>
      <c r="D237" s="93"/>
      <c r="E237" s="9">
        <v>1000000</v>
      </c>
      <c r="F237" s="57">
        <v>0</v>
      </c>
    </row>
    <row r="238" spans="1:6" x14ac:dyDescent="0.25">
      <c r="A238" s="17" t="s">
        <v>225</v>
      </c>
      <c r="B238" s="17"/>
      <c r="C238" s="17"/>
      <c r="D238" s="17"/>
      <c r="E238" s="51"/>
      <c r="F238" s="51"/>
    </row>
    <row r="239" spans="1:6" ht="29.25" x14ac:dyDescent="0.25">
      <c r="A239" s="18" t="s">
        <v>47</v>
      </c>
      <c r="B239" s="15" t="s">
        <v>48</v>
      </c>
      <c r="C239" s="23" t="s">
        <v>176</v>
      </c>
      <c r="D239" s="23" t="s">
        <v>87</v>
      </c>
      <c r="E239" s="55" t="s">
        <v>180</v>
      </c>
      <c r="F239" s="55" t="s">
        <v>251</v>
      </c>
    </row>
    <row r="240" spans="1:6" x14ac:dyDescent="0.25">
      <c r="A240" s="10" t="s">
        <v>35</v>
      </c>
      <c r="B240" s="24" t="s">
        <v>226</v>
      </c>
      <c r="C240" s="25">
        <v>0</v>
      </c>
      <c r="D240" s="26">
        <v>0</v>
      </c>
      <c r="E240" s="26">
        <v>43650</v>
      </c>
      <c r="F240" s="56">
        <v>0</v>
      </c>
    </row>
    <row r="241" spans="1:11" ht="30" x14ac:dyDescent="0.25">
      <c r="A241" s="10" t="s">
        <v>12</v>
      </c>
      <c r="B241" s="24" t="s">
        <v>227</v>
      </c>
      <c r="C241" s="25">
        <v>0</v>
      </c>
      <c r="D241" s="26">
        <v>0</v>
      </c>
      <c r="E241" s="26">
        <v>15000</v>
      </c>
      <c r="F241" s="56">
        <v>0</v>
      </c>
    </row>
    <row r="242" spans="1:11" x14ac:dyDescent="0.25">
      <c r="A242" s="18"/>
      <c r="B242" s="15" t="s">
        <v>25</v>
      </c>
      <c r="C242" s="16">
        <v>0</v>
      </c>
      <c r="D242" s="16">
        <v>0</v>
      </c>
      <c r="E242" s="16">
        <f>SUM(E240:E241)</f>
        <v>58650</v>
      </c>
      <c r="F242" s="72">
        <v>0</v>
      </c>
    </row>
    <row r="243" spans="1:11" ht="30" x14ac:dyDescent="0.25">
      <c r="A243" s="19" t="s">
        <v>50</v>
      </c>
      <c r="B243" s="3" t="s">
        <v>228</v>
      </c>
      <c r="C243" s="93">
        <v>0</v>
      </c>
      <c r="D243" s="93"/>
      <c r="E243" s="9">
        <v>58650</v>
      </c>
      <c r="F243" s="57">
        <v>0</v>
      </c>
    </row>
    <row r="244" spans="1:11" x14ac:dyDescent="0.25">
      <c r="A244" s="17" t="s">
        <v>229</v>
      </c>
      <c r="B244" s="17"/>
      <c r="C244" s="17"/>
      <c r="D244" s="17"/>
      <c r="E244" s="51"/>
      <c r="F244" s="51"/>
    </row>
    <row r="245" spans="1:11" ht="42.75" x14ac:dyDescent="0.25">
      <c r="A245" s="18" t="s">
        <v>47</v>
      </c>
      <c r="B245" s="15" t="s">
        <v>48</v>
      </c>
      <c r="C245" s="23" t="s">
        <v>56</v>
      </c>
      <c r="D245" s="23" t="s">
        <v>87</v>
      </c>
      <c r="E245" s="55" t="s">
        <v>180</v>
      </c>
      <c r="F245" s="55" t="s">
        <v>251</v>
      </c>
    </row>
    <row r="246" spans="1:11" ht="30" x14ac:dyDescent="0.25">
      <c r="A246" s="10" t="s">
        <v>35</v>
      </c>
      <c r="B246" s="24" t="s">
        <v>230</v>
      </c>
      <c r="C246" s="25">
        <v>0</v>
      </c>
      <c r="D246" s="26">
        <v>0</v>
      </c>
      <c r="E246" s="26">
        <v>12500</v>
      </c>
      <c r="F246" s="56">
        <v>0</v>
      </c>
    </row>
    <row r="247" spans="1:11" x14ac:dyDescent="0.25">
      <c r="A247" s="10" t="s">
        <v>12</v>
      </c>
      <c r="B247" s="24" t="s">
        <v>231</v>
      </c>
      <c r="C247" s="25">
        <v>0</v>
      </c>
      <c r="D247" s="26">
        <v>0</v>
      </c>
      <c r="E247" s="26">
        <v>1000</v>
      </c>
      <c r="F247" s="56">
        <v>0</v>
      </c>
    </row>
    <row r="248" spans="1:11" x14ac:dyDescent="0.25">
      <c r="A248" s="18"/>
      <c r="B248" s="15" t="s">
        <v>25</v>
      </c>
      <c r="C248" s="16">
        <f>SUM(C246:C247)</f>
        <v>0</v>
      </c>
      <c r="D248" s="16">
        <f>SUM(D246:D247)</f>
        <v>0</v>
      </c>
      <c r="E248" s="16">
        <f>SUM(E246:E247)</f>
        <v>13500</v>
      </c>
      <c r="F248" s="72">
        <v>0</v>
      </c>
    </row>
    <row r="249" spans="1:11" ht="30" x14ac:dyDescent="0.25">
      <c r="A249" s="19" t="s">
        <v>50</v>
      </c>
      <c r="B249" s="3" t="s">
        <v>232</v>
      </c>
      <c r="C249" s="93">
        <v>0</v>
      </c>
      <c r="D249" s="93"/>
      <c r="E249" s="9">
        <v>13500</v>
      </c>
      <c r="F249" s="57">
        <v>0</v>
      </c>
    </row>
    <row r="250" spans="1:11" x14ac:dyDescent="0.25">
      <c r="A250" s="67" t="s">
        <v>62</v>
      </c>
      <c r="B250" s="67"/>
      <c r="C250" s="67"/>
      <c r="D250" s="52">
        <v>7537880</v>
      </c>
      <c r="E250" s="68" t="s">
        <v>246</v>
      </c>
      <c r="F250" s="52">
        <f>H83+H107+H115+H121+F139+F149+F155+F170+F177+F186+F193+F203+F209+F214+F219+F228+F236+F242+F248</f>
        <v>1379286.11</v>
      </c>
      <c r="G250" s="117"/>
      <c r="H250" s="117"/>
      <c r="I250" s="117"/>
      <c r="J250" s="117"/>
      <c r="K250" s="9"/>
    </row>
    <row r="251" spans="1:11" x14ac:dyDescent="0.25">
      <c r="A251" s="116" t="s">
        <v>27</v>
      </c>
      <c r="B251" s="116"/>
      <c r="C251" s="116"/>
      <c r="D251" s="116"/>
      <c r="E251" s="116"/>
    </row>
    <row r="252" spans="1:11" ht="15" customHeight="1" x14ac:dyDescent="0.25">
      <c r="A252" s="79" t="s">
        <v>254</v>
      </c>
      <c r="B252" s="79"/>
      <c r="C252" s="79"/>
      <c r="D252" s="79"/>
      <c r="E252" s="79"/>
      <c r="F252" s="79"/>
      <c r="G252"/>
      <c r="H252"/>
      <c r="I252"/>
      <c r="J252"/>
      <c r="K252"/>
    </row>
    <row r="253" spans="1:11" x14ac:dyDescent="0.25">
      <c r="A253" s="79"/>
      <c r="B253" s="79"/>
      <c r="C253" s="79"/>
      <c r="D253" s="79"/>
      <c r="E253" s="79"/>
      <c r="F253" s="79"/>
      <c r="G253"/>
      <c r="H253"/>
      <c r="I253" s="114"/>
      <c r="J253" s="114"/>
    </row>
    <row r="254" spans="1:11" x14ac:dyDescent="0.25">
      <c r="A254"/>
      <c r="B254"/>
      <c r="C254" s="115" t="s">
        <v>258</v>
      </c>
      <c r="D254" s="115"/>
      <c r="E254"/>
      <c r="F254"/>
      <c r="G254"/>
      <c r="H254"/>
      <c r="I254" s="114"/>
      <c r="J254" s="114"/>
    </row>
    <row r="255" spans="1:11" x14ac:dyDescent="0.25">
      <c r="C255" s="115" t="s">
        <v>253</v>
      </c>
      <c r="D255" s="115"/>
      <c r="E255" s="114"/>
      <c r="F255" s="114"/>
    </row>
    <row r="256" spans="1:11" x14ac:dyDescent="0.25">
      <c r="E256" s="114"/>
      <c r="F256" s="114"/>
    </row>
  </sheetData>
  <mergeCells count="218">
    <mergeCell ref="C72:E72"/>
    <mergeCell ref="C41:F41"/>
    <mergeCell ref="I179:J179"/>
    <mergeCell ref="C48:E48"/>
    <mergeCell ref="C49:E49"/>
    <mergeCell ref="C50:E50"/>
    <mergeCell ref="C51:E51"/>
    <mergeCell ref="C53:E53"/>
    <mergeCell ref="C52:E52"/>
    <mergeCell ref="C54:E54"/>
    <mergeCell ref="C55:E55"/>
    <mergeCell ref="C56:E56"/>
    <mergeCell ref="C59:E59"/>
    <mergeCell ref="C60:E60"/>
    <mergeCell ref="C61:E61"/>
    <mergeCell ref="C62:E62"/>
    <mergeCell ref="C73:E73"/>
    <mergeCell ref="C83:E83"/>
    <mergeCell ref="C64:E64"/>
    <mergeCell ref="C65:E65"/>
    <mergeCell ref="C67:E67"/>
    <mergeCell ref="C68:E68"/>
    <mergeCell ref="C69:E69"/>
    <mergeCell ref="C70:E70"/>
    <mergeCell ref="C71:E71"/>
    <mergeCell ref="A36:B36"/>
    <mergeCell ref="A83:B83"/>
    <mergeCell ref="A43:K43"/>
    <mergeCell ref="A46:E46"/>
    <mergeCell ref="A35:B35"/>
    <mergeCell ref="D22:K22"/>
    <mergeCell ref="B23:C23"/>
    <mergeCell ref="D23:K23"/>
    <mergeCell ref="A24:K24"/>
    <mergeCell ref="A37:B37"/>
    <mergeCell ref="A40:B40"/>
    <mergeCell ref="A42:B42"/>
    <mergeCell ref="C47:E47"/>
    <mergeCell ref="G33:G34"/>
    <mergeCell ref="F47:G47"/>
    <mergeCell ref="F48:G48"/>
    <mergeCell ref="F49:G49"/>
    <mergeCell ref="A44:K44"/>
    <mergeCell ref="C42:F42"/>
    <mergeCell ref="C35:F35"/>
    <mergeCell ref="C37:F37"/>
    <mergeCell ref="C40:F40"/>
    <mergeCell ref="C38:F38"/>
    <mergeCell ref="C39:F39"/>
    <mergeCell ref="A86:E86"/>
    <mergeCell ref="C87:E87"/>
    <mergeCell ref="C88:E88"/>
    <mergeCell ref="C89:E89"/>
    <mergeCell ref="A41:B41"/>
    <mergeCell ref="I6:J6"/>
    <mergeCell ref="C33:F34"/>
    <mergeCell ref="A16:K16"/>
    <mergeCell ref="A17:K17"/>
    <mergeCell ref="A18:K18"/>
    <mergeCell ref="A19:K19"/>
    <mergeCell ref="A20:K20"/>
    <mergeCell ref="B21:C21"/>
    <mergeCell ref="D21:K21"/>
    <mergeCell ref="A31:K31"/>
    <mergeCell ref="A32:K32"/>
    <mergeCell ref="B22:C22"/>
    <mergeCell ref="A15:K15"/>
    <mergeCell ref="A10:B10"/>
    <mergeCell ref="A33:B34"/>
    <mergeCell ref="A11:B11"/>
    <mergeCell ref="A12:B12"/>
    <mergeCell ref="A25:J25"/>
    <mergeCell ref="C36:F36"/>
    <mergeCell ref="C98:E98"/>
    <mergeCell ref="C99:E99"/>
    <mergeCell ref="B94:B95"/>
    <mergeCell ref="A94:A95"/>
    <mergeCell ref="C94:E95"/>
    <mergeCell ref="B96:B97"/>
    <mergeCell ref="A96:A97"/>
    <mergeCell ref="C96:E97"/>
    <mergeCell ref="B90:B91"/>
    <mergeCell ref="A90:A91"/>
    <mergeCell ref="C90:E91"/>
    <mergeCell ref="B92:B93"/>
    <mergeCell ref="A92:A93"/>
    <mergeCell ref="C92:E93"/>
    <mergeCell ref="F50:G50"/>
    <mergeCell ref="F51:G51"/>
    <mergeCell ref="F52:G52"/>
    <mergeCell ref="F53:G53"/>
    <mergeCell ref="F54:G54"/>
    <mergeCell ref="F55:G55"/>
    <mergeCell ref="F56:G56"/>
    <mergeCell ref="F59:G59"/>
    <mergeCell ref="F60:G60"/>
    <mergeCell ref="I253:J253"/>
    <mergeCell ref="I254:J254"/>
    <mergeCell ref="E255:F255"/>
    <mergeCell ref="E256:F256"/>
    <mergeCell ref="C254:D254"/>
    <mergeCell ref="C255:D255"/>
    <mergeCell ref="N205:O205"/>
    <mergeCell ref="A231:D231"/>
    <mergeCell ref="G250:J250"/>
    <mergeCell ref="A251:E251"/>
    <mergeCell ref="C243:D243"/>
    <mergeCell ref="C249:D249"/>
    <mergeCell ref="C215:D215"/>
    <mergeCell ref="C230:D230"/>
    <mergeCell ref="C237:D237"/>
    <mergeCell ref="F61:G61"/>
    <mergeCell ref="F62:G62"/>
    <mergeCell ref="F64:G64"/>
    <mergeCell ref="F65:G65"/>
    <mergeCell ref="F67:G67"/>
    <mergeCell ref="F68:G68"/>
    <mergeCell ref="F69:G69"/>
    <mergeCell ref="F70:G70"/>
    <mergeCell ref="F71:G71"/>
    <mergeCell ref="F63:G63"/>
    <mergeCell ref="F66:G66"/>
    <mergeCell ref="F72:G72"/>
    <mergeCell ref="F73:G73"/>
    <mergeCell ref="F83:G83"/>
    <mergeCell ref="F87:G87"/>
    <mergeCell ref="F107:G107"/>
    <mergeCell ref="F88:G88"/>
    <mergeCell ref="F89:G89"/>
    <mergeCell ref="F90:G91"/>
    <mergeCell ref="F92:G93"/>
    <mergeCell ref="F94:G95"/>
    <mergeCell ref="F96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76:G76"/>
    <mergeCell ref="F77:G77"/>
    <mergeCell ref="F78:G78"/>
    <mergeCell ref="F74:G74"/>
    <mergeCell ref="C63:E63"/>
    <mergeCell ref="C76:E76"/>
    <mergeCell ref="C77:E77"/>
    <mergeCell ref="C78:E78"/>
    <mergeCell ref="C220:D220"/>
    <mergeCell ref="A117:E117"/>
    <mergeCell ref="C118:E118"/>
    <mergeCell ref="C122:E122"/>
    <mergeCell ref="C84:E84"/>
    <mergeCell ref="C85:E85"/>
    <mergeCell ref="C109:E109"/>
    <mergeCell ref="C116:E116"/>
    <mergeCell ref="C106:E106"/>
    <mergeCell ref="A107:B107"/>
    <mergeCell ref="C107:E107"/>
    <mergeCell ref="A178:A179"/>
    <mergeCell ref="C100:E100"/>
    <mergeCell ref="C101:E101"/>
    <mergeCell ref="C102:E102"/>
    <mergeCell ref="C103:E103"/>
    <mergeCell ref="C104:E104"/>
    <mergeCell ref="C74:E74"/>
    <mergeCell ref="C75:E75"/>
    <mergeCell ref="C120:E120"/>
    <mergeCell ref="C105:E105"/>
    <mergeCell ref="A158:D158"/>
    <mergeCell ref="C113:E113"/>
    <mergeCell ref="C114:E114"/>
    <mergeCell ref="A115:B115"/>
    <mergeCell ref="C115:E115"/>
    <mergeCell ref="A110:E110"/>
    <mergeCell ref="C111:E111"/>
    <mergeCell ref="C112:E112"/>
    <mergeCell ref="C119:E119"/>
    <mergeCell ref="C187:D187"/>
    <mergeCell ref="C194:D194"/>
    <mergeCell ref="C204:D204"/>
    <mergeCell ref="C205:D205"/>
    <mergeCell ref="C210:D210"/>
    <mergeCell ref="F111:G111"/>
    <mergeCell ref="F115:G115"/>
    <mergeCell ref="F112:G112"/>
    <mergeCell ref="F113:G113"/>
    <mergeCell ref="F114:G114"/>
    <mergeCell ref="C178:D178"/>
    <mergeCell ref="F118:G118"/>
    <mergeCell ref="F119:G119"/>
    <mergeCell ref="C179:D179"/>
    <mergeCell ref="C66:E66"/>
    <mergeCell ref="C57:E57"/>
    <mergeCell ref="F57:G57"/>
    <mergeCell ref="C58:E58"/>
    <mergeCell ref="F58:G58"/>
    <mergeCell ref="H33:H34"/>
    <mergeCell ref="A252:F253"/>
    <mergeCell ref="H90:H91"/>
    <mergeCell ref="H92:H93"/>
    <mergeCell ref="H94:H95"/>
    <mergeCell ref="H96:H97"/>
    <mergeCell ref="F120:G120"/>
    <mergeCell ref="A121:B121"/>
    <mergeCell ref="C121:E121"/>
    <mergeCell ref="F121:G121"/>
    <mergeCell ref="F79:G79"/>
    <mergeCell ref="C79:E79"/>
    <mergeCell ref="C80:E80"/>
    <mergeCell ref="F80:G80"/>
    <mergeCell ref="C81:E81"/>
    <mergeCell ref="F81:G81"/>
    <mergeCell ref="F82:G82"/>
    <mergeCell ref="C82:E82"/>
    <mergeCell ref="F75:G75"/>
  </mergeCells>
  <phoneticPr fontId="6" type="noConversion"/>
  <pageMargins left="0.7" right="0.7" top="0.75" bottom="0.75" header="0.3" footer="0.3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Izvješće o izvršenju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Ilinić</dc:creator>
  <cp:lastModifiedBy>Danijela Jurina</cp:lastModifiedBy>
  <cp:lastPrinted>2025-10-01T11:42:01Z</cp:lastPrinted>
  <dcterms:created xsi:type="dcterms:W3CDTF">2021-11-14T10:18:28Z</dcterms:created>
  <dcterms:modified xsi:type="dcterms:W3CDTF">2025-10-14T11:32:17Z</dcterms:modified>
</cp:coreProperties>
</file>